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Csob\Desktop\UN_CBD\Uganda\Exercise\"/>
    </mc:Choice>
  </mc:AlternateContent>
  <bookViews>
    <workbookView xWindow="0" yWindow="0" windowWidth="19200" windowHeight="6430" tabRatio="610"/>
  </bookViews>
  <sheets>
    <sheet name="Exp planification" sheetId="52" r:id="rId1"/>
    <sheet name="Costs by categories" sheetId="34" r:id="rId2"/>
    <sheet name="Chart" sheetId="48" r:id="rId3"/>
  </sheets>
  <definedNames>
    <definedName name="_xlnm._FilterDatabase" localSheetId="2" hidden="1">Chart!$A$6:$A$8</definedName>
    <definedName name="_xlnm._FilterDatabase" localSheetId="0" hidden="1">'Exp planification'!$A$2:$O$10</definedName>
    <definedName name="Article">#REF!</definedName>
    <definedName name="CFAP">#REF!</definedName>
    <definedName name="Niveau_scolaire">#REF!</definedName>
    <definedName name="Priorité">#REF!</definedName>
    <definedName name="Programme">#REF!</definedName>
    <definedName name="Structure">#REF!</definedName>
    <definedName name="Tableau">#REF!</definedName>
    <definedName name="Titre_dépense">#REF!</definedName>
  </definedNames>
  <calcPr calcId="152511"/>
</workbook>
</file>

<file path=xl/calcChain.xml><?xml version="1.0" encoding="utf-8"?>
<calcChain xmlns="http://schemas.openxmlformats.org/spreadsheetml/2006/main">
  <c r="K15" i="34" l="1"/>
  <c r="F15" i="34"/>
  <c r="P14" i="34"/>
  <c r="K14" i="34"/>
  <c r="P13" i="34"/>
  <c r="K13" i="34"/>
  <c r="P10" i="34"/>
  <c r="K10" i="34"/>
  <c r="P9" i="34"/>
  <c r="K9" i="34"/>
  <c r="C10" i="52" l="1"/>
  <c r="N8" i="34"/>
  <c r="N7" i="34" s="1"/>
  <c r="M8" i="34"/>
  <c r="M7" i="34" s="1"/>
  <c r="L8" i="34"/>
  <c r="I8" i="34"/>
  <c r="I7" i="34" s="1"/>
  <c r="H8" i="34"/>
  <c r="H7" i="34" s="1"/>
  <c r="G8" i="34"/>
  <c r="D8" i="34"/>
  <c r="D7" i="34" s="1"/>
  <c r="C8" i="34"/>
  <c r="B8" i="34"/>
  <c r="B7" i="34" s="1"/>
  <c r="I5" i="52"/>
  <c r="H5" i="52"/>
  <c r="G5" i="52"/>
  <c r="F5" i="52"/>
  <c r="E5" i="52"/>
  <c r="D5" i="52"/>
  <c r="L7" i="34" l="1"/>
  <c r="G7" i="34"/>
  <c r="C7" i="34"/>
  <c r="C8" i="52"/>
  <c r="C6" i="52"/>
  <c r="O13" i="34" l="1"/>
  <c r="O14" i="34"/>
  <c r="O15" i="34"/>
  <c r="P15" i="34" s="1"/>
  <c r="J13" i="34"/>
  <c r="J14" i="34"/>
  <c r="J15" i="34"/>
  <c r="E13" i="34"/>
  <c r="F13" i="34" s="1"/>
  <c r="A14" i="34"/>
  <c r="A15" i="34"/>
  <c r="I4" i="52"/>
  <c r="H4" i="52"/>
  <c r="J7" i="34" s="1"/>
  <c r="K7" i="34" s="1"/>
  <c r="G4" i="52"/>
  <c r="F4" i="52"/>
  <c r="E4" i="52"/>
  <c r="D4" i="52"/>
  <c r="J10" i="52"/>
  <c r="C11" i="52"/>
  <c r="J11" i="52" s="1"/>
  <c r="C12" i="52"/>
  <c r="E15" i="34" s="1"/>
  <c r="C9" i="52"/>
  <c r="J9" i="52" s="1"/>
  <c r="C7" i="52"/>
  <c r="J7" i="52" s="1"/>
  <c r="J6" i="52"/>
  <c r="J12" i="52" l="1"/>
  <c r="E14" i="34"/>
  <c r="F14" i="34" s="1"/>
  <c r="C4" i="52"/>
  <c r="C5" i="52"/>
  <c r="J5" i="52" s="1"/>
  <c r="J4" i="52" l="1"/>
  <c r="E7" i="34"/>
  <c r="F7" i="34" s="1"/>
  <c r="F3" i="52"/>
  <c r="H3" i="52"/>
  <c r="I3" i="52"/>
  <c r="D3" i="52"/>
  <c r="A6" i="34" l="1"/>
  <c r="A7" i="34"/>
  <c r="A8" i="34"/>
  <c r="L6" i="34"/>
  <c r="M6" i="34"/>
  <c r="M5" i="34" s="1"/>
  <c r="E6" i="48" s="1"/>
  <c r="I6" i="34"/>
  <c r="O12" i="34"/>
  <c r="P12" i="34" s="1"/>
  <c r="O11" i="34"/>
  <c r="P11" i="34" s="1"/>
  <c r="O10" i="34"/>
  <c r="O9" i="34"/>
  <c r="J12" i="34"/>
  <c r="K12" i="34" s="1"/>
  <c r="J11" i="34"/>
  <c r="K11" i="34" s="1"/>
  <c r="J10" i="34"/>
  <c r="J9" i="34"/>
  <c r="E12" i="34"/>
  <c r="F12" i="34" s="1"/>
  <c r="J8" i="34"/>
  <c r="K8" i="34" s="1"/>
  <c r="G3" i="52"/>
  <c r="E3" i="52"/>
  <c r="A12" i="34"/>
  <c r="A13" i="34"/>
  <c r="A10" i="34"/>
  <c r="A11" i="34"/>
  <c r="A9" i="34"/>
  <c r="C3" i="52" l="1"/>
  <c r="J3" i="52" s="1"/>
  <c r="H6" i="34"/>
  <c r="H5" i="34" s="1"/>
  <c r="D6" i="48" s="1"/>
  <c r="O8" i="34"/>
  <c r="P8" i="34" s="1"/>
  <c r="C6" i="34"/>
  <c r="L5" i="34"/>
  <c r="E5" i="48" s="1"/>
  <c r="I5" i="34"/>
  <c r="D7" i="48" s="1"/>
  <c r="D6" i="34"/>
  <c r="O7" i="34"/>
  <c r="P7" i="34" s="1"/>
  <c r="G6" i="34"/>
  <c r="B6" i="34"/>
  <c r="N6" i="34" l="1"/>
  <c r="O6" i="34"/>
  <c r="O5" i="34" s="1"/>
  <c r="N5" i="34" l="1"/>
  <c r="E7" i="48" s="1"/>
  <c r="P6" i="34"/>
  <c r="G5" i="34"/>
  <c r="D5" i="48" s="1"/>
  <c r="E10" i="34"/>
  <c r="F10" i="34" s="1"/>
  <c r="E9" i="34" l="1"/>
  <c r="F9" i="34" s="1"/>
  <c r="E8" i="34" l="1"/>
  <c r="F8" i="34" s="1"/>
  <c r="J6" i="34" l="1"/>
  <c r="J5" i="34" l="1"/>
  <c r="K6" i="34"/>
  <c r="D4" i="48"/>
  <c r="E4" i="48" s="1"/>
  <c r="E6" i="34" l="1"/>
  <c r="E5" i="34" l="1"/>
  <c r="F6" i="34"/>
  <c r="C5" i="34"/>
  <c r="C6" i="48" s="1"/>
  <c r="D5" i="34"/>
  <c r="C7" i="48" s="1"/>
  <c r="B5" i="34"/>
  <c r="C5" i="48" s="1"/>
  <c r="E8" i="48" l="1"/>
  <c r="C8" i="48" l="1"/>
  <c r="F5" i="48" l="1"/>
  <c r="F6" i="48" l="1"/>
  <c r="F7" i="48" l="1"/>
  <c r="D8" i="48"/>
  <c r="F8" i="48" l="1"/>
  <c r="G8" i="48" l="1"/>
  <c r="G5" i="48"/>
  <c r="G6" i="48"/>
  <c r="G7" i="48"/>
  <c r="E11" i="34" l="1"/>
  <c r="F11" i="34" s="1"/>
  <c r="J8" i="52"/>
</calcChain>
</file>

<file path=xl/sharedStrings.xml><?xml version="1.0" encoding="utf-8"?>
<sst xmlns="http://schemas.openxmlformats.org/spreadsheetml/2006/main" count="44" uniqueCount="30">
  <si>
    <t>Total</t>
  </si>
  <si>
    <t>%</t>
  </si>
  <si>
    <t>Activity structure</t>
  </si>
  <si>
    <t>Total 2016-2018</t>
  </si>
  <si>
    <t>Q1</t>
  </si>
  <si>
    <t>Q2</t>
  </si>
  <si>
    <t>Q3</t>
  </si>
  <si>
    <t>Q4</t>
  </si>
  <si>
    <t>Salary</t>
  </si>
  <si>
    <t>Operating Exp</t>
  </si>
  <si>
    <t>Validation</t>
  </si>
  <si>
    <t>Categories of expenses</t>
  </si>
  <si>
    <t>Costing Exercise</t>
  </si>
  <si>
    <t>Sub-division of costs by categories</t>
  </si>
  <si>
    <t>Sum by Expenses</t>
  </si>
  <si>
    <t>Expenses by categories</t>
  </si>
  <si>
    <t>Categories/years</t>
  </si>
  <si>
    <t>Expenses by categories from 2016-2018</t>
  </si>
  <si>
    <t>TOTAL expenses</t>
  </si>
  <si>
    <t>Investment</t>
  </si>
  <si>
    <t>Program 1 Enhance implementation of NBSAP through participatory planning, knowledge management and capacity building</t>
  </si>
  <si>
    <t>Sub-program 1.1 By 2022, ecosystems that provide essential services and contribute to health, livelihoods and well-being are safeguarded, and restoration programmes have been initiated for degraded ecosystems covering at least 15 per cent  of the priority areas</t>
  </si>
  <si>
    <t>Action 1.1.1 Foster the implementation of integrated water management plans, including restoration and protection of critical wetlands systems</t>
  </si>
  <si>
    <t>Stakeholder forum (workshop for implementing agencies)</t>
  </si>
  <si>
    <t>production of monitoring and evaluation plan for water mgt</t>
  </si>
  <si>
    <t>monitoring and evaluation assessment tours1</t>
  </si>
  <si>
    <t>reporting conference 1</t>
  </si>
  <si>
    <t>consultancy for the formulation of policy for water resources management</t>
  </si>
  <si>
    <t>consultative workshop for the policy for water resurces management</t>
  </si>
  <si>
    <t>policy approval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</si>
</sst>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 * #,##0.00_)\ _$_ ;_ * \(#,##0.00\)\ _$_ ;_ * &quot;-&quot;??_)\ _$_ ;_ @_ 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&quot;Actif&quot;;&quot;Actif&quot;;&quot;Inactif&quot;"/>
    <numFmt numFmtId="168" formatCode="_ * #,##0_)\ _$_ ;_ * \(#,##0\)\ _$_ ;_ * &quot;-&quot;??_)\ _$_ ;_ @_ "/>
    <numFmt numFmtId="169" formatCode="0.0%"/>
    <numFmt numFmtId="170" formatCode="_-* #,##0.00\ [$€]_-;\-* #,##0.00\ [$€]_-;_-* &quot;-&quot;??\ [$€]_-;_-@_-"/>
    <numFmt numFmtId="171" formatCode="_-* #,##0.00\ _F_-;\-* #,##0.00\ _F_-;_-* &quot;-&quot;??\ _F_-;_-@_-"/>
  </numFmts>
  <fonts count="65">
    <font>
      <sz val="10"/>
      <name val="Arial Narrow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u/>
      <sz val="10"/>
      <color theme="10"/>
      <name val="Arial Narrow"/>
      <family val="2"/>
    </font>
    <font>
      <u/>
      <sz val="10"/>
      <color theme="11"/>
      <name val="Arial Narrow"/>
      <family val="2"/>
    </font>
    <font>
      <b/>
      <sz val="11"/>
      <color indexed="9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indexed="8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aramond"/>
      <family val="2"/>
    </font>
    <font>
      <sz val="11"/>
      <color theme="0"/>
      <name val="Garamond"/>
      <family val="2"/>
    </font>
    <font>
      <sz val="11"/>
      <color rgb="FFFF0000"/>
      <name val="Garamond"/>
      <family val="2"/>
    </font>
    <font>
      <b/>
      <sz val="11"/>
      <color rgb="FFFA7D00"/>
      <name val="Garamond"/>
      <family val="2"/>
    </font>
    <font>
      <sz val="11"/>
      <color rgb="FFFA7D00"/>
      <name val="Garamond"/>
      <family val="2"/>
    </font>
    <font>
      <b/>
      <sz val="10"/>
      <color indexed="8"/>
      <name val="Verdana"/>
      <family val="2"/>
    </font>
    <font>
      <b/>
      <sz val="10"/>
      <color indexed="54"/>
      <name val="Verdana"/>
      <family val="2"/>
    </font>
    <font>
      <sz val="11"/>
      <color indexed="8"/>
      <name val="Garamond"/>
      <family val="2"/>
    </font>
    <font>
      <sz val="10"/>
      <name val="Courier"/>
      <family val="3"/>
    </font>
    <font>
      <sz val="11"/>
      <color rgb="FF3F3F76"/>
      <name val="Garamond"/>
      <family val="2"/>
    </font>
    <font>
      <sz val="9"/>
      <name val="Geneva"/>
    </font>
    <font>
      <b/>
      <u/>
      <sz val="10"/>
      <name val="SWISS"/>
      <family val="2"/>
    </font>
    <font>
      <b/>
      <sz val="10"/>
      <name val="SWISS"/>
      <family val="2"/>
    </font>
    <font>
      <sz val="11"/>
      <color rgb="FF9C0006"/>
      <name val="Garamond"/>
      <family val="2"/>
    </font>
    <font>
      <sz val="8"/>
      <name val="Arial"/>
      <family val="2"/>
    </font>
    <font>
      <sz val="12"/>
      <color theme="1"/>
      <name val="Garamond"/>
      <family val="2"/>
    </font>
    <font>
      <sz val="12"/>
      <color theme="1"/>
      <name val="Calibri"/>
      <family val="2"/>
      <scheme val="minor"/>
    </font>
    <font>
      <sz val="11"/>
      <color rgb="FF9C6500"/>
      <name val="Garamond"/>
      <family val="2"/>
    </font>
    <font>
      <sz val="10"/>
      <name val="MS Sans Serif"/>
      <family val="2"/>
    </font>
    <font>
      <sz val="11"/>
      <color rgb="FF006100"/>
      <name val="Garamond"/>
      <family val="2"/>
    </font>
    <font>
      <b/>
      <sz val="11"/>
      <color rgb="FF3F3F3F"/>
      <name val="Garamond"/>
      <family val="2"/>
    </font>
    <font>
      <i/>
      <sz val="11"/>
      <color rgb="FF7F7F7F"/>
      <name val="Garamond"/>
      <family val="2"/>
    </font>
    <font>
      <b/>
      <sz val="15"/>
      <color theme="3"/>
      <name val="Garamond"/>
      <family val="2"/>
    </font>
    <font>
      <b/>
      <sz val="13"/>
      <color theme="3"/>
      <name val="Garamond"/>
      <family val="2"/>
    </font>
    <font>
      <b/>
      <sz val="11"/>
      <color theme="3"/>
      <name val="Garamond"/>
      <family val="2"/>
    </font>
    <font>
      <b/>
      <sz val="11"/>
      <color theme="1"/>
      <name val="Garamond"/>
      <family val="2"/>
    </font>
    <font>
      <b/>
      <sz val="11"/>
      <color theme="0"/>
      <name val="Garamond"/>
      <family val="2"/>
    </font>
    <font>
      <sz val="10"/>
      <color rgb="FFFF0000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gray125">
        <bgColor theme="3" tint="0.39997558519241921"/>
      </patternFill>
    </fill>
    <fill>
      <patternFill patternType="gray125">
        <bgColor theme="4" tint="0.79998168889431442"/>
      </patternFill>
    </fill>
    <fill>
      <patternFill patternType="gray125">
        <bgColor theme="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2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4" fontId="8" fillId="0" borderId="0" applyFont="0" applyFill="0" applyBorder="0" applyAlignment="0" applyProtection="0"/>
    <xf numFmtId="167" fontId="13" fillId="0" borderId="0"/>
    <xf numFmtId="0" fontId="5" fillId="0" borderId="0"/>
    <xf numFmtId="0" fontId="13" fillId="0" borderId="0"/>
    <xf numFmtId="9" fontId="14" fillId="0" borderId="0" applyFont="0" applyFill="0" applyBorder="0" applyAlignment="0" applyProtection="0"/>
    <xf numFmtId="0" fontId="4" fillId="0" borderId="0"/>
    <xf numFmtId="0" fontId="3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3" fillId="0" borderId="0"/>
    <xf numFmtId="0" fontId="2" fillId="0" borderId="0"/>
    <xf numFmtId="166" fontId="13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16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6" fillId="27" borderId="0" applyNumberFormat="0" applyBorder="0" applyAlignment="0" applyProtection="0"/>
    <xf numFmtId="0" fontId="36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6" fillId="31" borderId="0" applyNumberFormat="0" applyBorder="0" applyAlignment="0" applyProtection="0"/>
    <xf numFmtId="0" fontId="36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34" fillId="39" borderId="0" applyNumberFormat="0" applyBorder="0" applyAlignment="0" applyProtection="0"/>
    <xf numFmtId="0" fontId="34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6" fillId="16" borderId="0" applyNumberFormat="0" applyBorder="0" applyAlignment="0" applyProtection="0"/>
    <xf numFmtId="0" fontId="36" fillId="16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6" fillId="28" borderId="0" applyNumberFormat="0" applyBorder="0" applyAlignment="0" applyProtection="0"/>
    <xf numFmtId="0" fontId="36" fillId="28" borderId="0" applyNumberFormat="0" applyBorder="0" applyAlignment="0" applyProtection="0"/>
    <xf numFmtId="0" fontId="34" fillId="32" borderId="0" applyNumberFormat="0" applyBorder="0" applyAlignment="0" applyProtection="0"/>
    <xf numFmtId="0" fontId="34" fillId="32" borderId="0" applyNumberFormat="0" applyBorder="0" applyAlignment="0" applyProtection="0"/>
    <xf numFmtId="0" fontId="36" fillId="32" borderId="0" applyNumberFormat="0" applyBorder="0" applyAlignment="0" applyProtection="0"/>
    <xf numFmtId="0" fontId="36" fillId="32" borderId="0" applyNumberFormat="0" applyBorder="0" applyAlignment="0" applyProtection="0"/>
    <xf numFmtId="0" fontId="34" fillId="36" borderId="0" applyNumberFormat="0" applyBorder="0" applyAlignment="0" applyProtection="0"/>
    <xf numFmtId="0" fontId="34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13" borderId="16" applyNumberFormat="0" applyAlignment="0" applyProtection="0"/>
    <xf numFmtId="0" fontId="29" fillId="13" borderId="16" applyNumberFormat="0" applyAlignment="0" applyProtection="0"/>
    <xf numFmtId="0" fontId="38" fillId="13" borderId="16" applyNumberFormat="0" applyAlignment="0" applyProtection="0"/>
    <xf numFmtId="0" fontId="38" fillId="13" borderId="16" applyNumberFormat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1" fontId="40" fillId="40" borderId="1">
      <alignment horizontal="right" vertical="center"/>
    </xf>
    <xf numFmtId="0" fontId="40" fillId="41" borderId="1">
      <alignment horizontal="center" vertical="center"/>
    </xf>
    <xf numFmtId="1" fontId="40" fillId="40" borderId="1">
      <alignment horizontal="right" vertical="center"/>
    </xf>
    <xf numFmtId="0" fontId="13" fillId="40" borderId="0"/>
    <xf numFmtId="0" fontId="41" fillId="40" borderId="1">
      <alignment horizontal="left" vertical="center"/>
    </xf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20" fillId="15" borderId="20" applyNumberFormat="0" applyFont="0" applyAlignment="0" applyProtection="0"/>
    <xf numFmtId="0" fontId="1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20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35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42" fillId="15" borderId="20" applyNumberFormat="0" applyFont="0" applyAlignment="0" applyProtection="0"/>
    <xf numFmtId="0" fontId="1" fillId="15" borderId="20" applyNumberFormat="0" applyFont="0" applyAlignment="0" applyProtection="0"/>
    <xf numFmtId="0" fontId="35" fillId="15" borderId="20" applyNumberFormat="0" applyFont="0" applyAlignment="0" applyProtection="0"/>
    <xf numFmtId="0" fontId="43" fillId="0" borderId="22"/>
    <xf numFmtId="0" fontId="27" fillId="12" borderId="16" applyNumberFormat="0" applyAlignment="0" applyProtection="0"/>
    <xf numFmtId="0" fontId="27" fillId="12" borderId="16" applyNumberFormat="0" applyAlignment="0" applyProtection="0"/>
    <xf numFmtId="0" fontId="44" fillId="12" borderId="16" applyNumberFormat="0" applyAlignment="0" applyProtection="0"/>
    <xf numFmtId="0" fontId="44" fillId="12" borderId="16" applyNumberFormat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3" fontId="45" fillId="0" borderId="0">
      <alignment vertical="top"/>
    </xf>
    <xf numFmtId="0" fontId="46" fillId="0" borderId="0"/>
    <xf numFmtId="0" fontId="47" fillId="42" borderId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3" fontId="49" fillId="0" borderId="0">
      <alignment vertical="center"/>
      <protection locked="0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51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43" fillId="0" borderId="0"/>
    <xf numFmtId="0" fontId="13" fillId="0" borderId="0"/>
    <xf numFmtId="0" fontId="13" fillId="0" borderId="0"/>
    <xf numFmtId="0" fontId="50" fillId="0" borderId="0"/>
    <xf numFmtId="0" fontId="13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" fillId="0" borderId="0"/>
    <xf numFmtId="0" fontId="13" fillId="0" borderId="0"/>
    <xf numFmtId="0" fontId="13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5" fillId="0" borderId="0"/>
    <xf numFmtId="0" fontId="3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0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35" fillId="0" borderId="0"/>
    <xf numFmtId="0" fontId="50" fillId="0" borderId="0"/>
    <xf numFmtId="0" fontId="50" fillId="0" borderId="0"/>
    <xf numFmtId="0" fontId="50" fillId="0" borderId="0"/>
    <xf numFmtId="0" fontId="13" fillId="0" borderId="0"/>
    <xf numFmtId="0" fontId="51" fillId="0" borderId="0"/>
    <xf numFmtId="0" fontId="35" fillId="0" borderId="0"/>
    <xf numFmtId="0" fontId="13" fillId="0" borderId="0"/>
    <xf numFmtId="0" fontId="13" fillId="0" borderId="0"/>
    <xf numFmtId="0" fontId="35" fillId="0" borderId="0"/>
    <xf numFmtId="0" fontId="13" fillId="0" borderId="0"/>
    <xf numFmtId="0" fontId="13" fillId="0" borderId="0"/>
    <xf numFmtId="0" fontId="1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54" fillId="9" borderId="0" applyNumberFormat="0" applyBorder="0" applyAlignment="0" applyProtection="0"/>
    <xf numFmtId="0" fontId="54" fillId="9" borderId="0" applyNumberFormat="0" applyBorder="0" applyAlignment="0" applyProtection="0"/>
    <xf numFmtId="0" fontId="28" fillId="13" borderId="17" applyNumberFormat="0" applyAlignment="0" applyProtection="0"/>
    <xf numFmtId="0" fontId="28" fillId="13" borderId="17" applyNumberFormat="0" applyAlignment="0" applyProtection="0"/>
    <xf numFmtId="0" fontId="55" fillId="13" borderId="17" applyNumberFormat="0" applyAlignment="0" applyProtection="0"/>
    <xf numFmtId="0" fontId="55" fillId="13" borderId="17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21" fillId="0" borderId="13" applyNumberFormat="0" applyFill="0" applyAlignment="0" applyProtection="0"/>
    <xf numFmtId="0" fontId="57" fillId="0" borderId="13" applyNumberFormat="0" applyFill="0" applyAlignment="0" applyProtection="0"/>
    <xf numFmtId="0" fontId="22" fillId="0" borderId="14" applyNumberFormat="0" applyFill="0" applyAlignment="0" applyProtection="0"/>
    <xf numFmtId="0" fontId="58" fillId="0" borderId="14" applyNumberFormat="0" applyFill="0" applyAlignment="0" applyProtection="0"/>
    <xf numFmtId="0" fontId="23" fillId="0" borderId="15" applyNumberFormat="0" applyFill="0" applyAlignment="0" applyProtection="0"/>
    <xf numFmtId="0" fontId="59" fillId="0" borderId="15" applyNumberFormat="0" applyFill="0" applyAlignment="0" applyProtection="0"/>
    <xf numFmtId="0" fontId="2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0" fillId="0" borderId="21" applyNumberFormat="0" applyFill="0" applyAlignment="0" applyProtection="0"/>
    <xf numFmtId="0" fontId="60" fillId="0" borderId="21" applyNumberFormat="0" applyFill="0" applyAlignment="0" applyProtection="0"/>
    <xf numFmtId="0" fontId="31" fillId="14" borderId="19" applyNumberFormat="0" applyAlignment="0" applyProtection="0"/>
    <xf numFmtId="0" fontId="31" fillId="14" borderId="19" applyNumberFormat="0" applyAlignment="0" applyProtection="0"/>
    <xf numFmtId="0" fontId="61" fillId="14" borderId="19" applyNumberFormat="0" applyAlignment="0" applyProtection="0"/>
    <xf numFmtId="0" fontId="61" fillId="14" borderId="19" applyNumberFormat="0" applyAlignment="0" applyProtection="0"/>
    <xf numFmtId="0" fontId="45" fillId="0" borderId="0">
      <alignment horizontal="left" vertical="top" wrapText="1"/>
    </xf>
  </cellStyleXfs>
  <cellXfs count="79">
    <xf numFmtId="0" fontId="0" fillId="0" borderId="0" xfId="0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7" fillId="6" borderId="1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 locked="0"/>
    </xf>
    <xf numFmtId="168" fontId="16" fillId="0" borderId="1" xfId="13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168" fontId="16" fillId="0" borderId="1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17" fillId="0" borderId="9" xfId="0" applyFont="1" applyBorder="1" applyAlignment="1">
      <alignment horizontal="center" vertical="center"/>
    </xf>
    <xf numFmtId="169" fontId="16" fillId="0" borderId="9" xfId="17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168" fontId="17" fillId="0" borderId="11" xfId="13" applyNumberFormat="1" applyFont="1" applyBorder="1" applyAlignment="1">
      <alignment vertical="center"/>
    </xf>
    <xf numFmtId="169" fontId="17" fillId="0" borderId="12" xfId="17" applyNumberFormat="1" applyFont="1" applyBorder="1" applyAlignment="1">
      <alignment vertical="center"/>
    </xf>
    <xf numFmtId="0" fontId="0" fillId="0" borderId="0" xfId="0" applyFill="1" applyAlignment="1">
      <alignment vertical="center"/>
    </xf>
    <xf numFmtId="168" fontId="6" fillId="0" borderId="1" xfId="13" applyNumberFormat="1" applyFont="1" applyFill="1" applyBorder="1" applyAlignment="1">
      <alignment horizontal="center" vertical="center" wrapText="1"/>
    </xf>
    <xf numFmtId="168" fontId="0" fillId="0" borderId="1" xfId="1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37" fontId="11" fillId="4" borderId="0" xfId="0" applyNumberFormat="1" applyFont="1" applyFill="1" applyAlignment="1" applyProtection="1">
      <alignment horizontal="right" vertical="center"/>
    </xf>
    <xf numFmtId="168" fontId="0" fillId="0" borderId="0" xfId="0" applyNumberForma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vertical="center"/>
    </xf>
    <xf numFmtId="49" fontId="0" fillId="0" borderId="1" xfId="0" applyNumberFormat="1" applyFill="1" applyBorder="1" applyAlignment="1">
      <alignment vertical="center" wrapText="1"/>
    </xf>
    <xf numFmtId="168" fontId="62" fillId="0" borderId="0" xfId="0" applyNumberFormat="1" applyFont="1" applyFill="1" applyAlignment="1">
      <alignment vertical="center"/>
    </xf>
    <xf numFmtId="0" fontId="7" fillId="8" borderId="1" xfId="0" applyFont="1" applyFill="1" applyBorder="1" applyAlignment="1">
      <alignment horizontal="center" vertical="center" wrapText="1"/>
    </xf>
    <xf numFmtId="37" fontId="12" fillId="2" borderId="1" xfId="0" applyNumberFormat="1" applyFont="1" applyFill="1" applyBorder="1" applyAlignment="1" applyProtection="1">
      <alignment horizontal="right" vertical="center"/>
    </xf>
    <xf numFmtId="0" fontId="63" fillId="44" borderId="0" xfId="0" applyFont="1" applyFill="1" applyAlignment="1">
      <alignment horizontal="left" vertical="center"/>
    </xf>
    <xf numFmtId="0" fontId="64" fillId="44" borderId="0" xfId="0" applyFont="1" applyFill="1" applyAlignment="1">
      <alignment vertical="center"/>
    </xf>
    <xf numFmtId="168" fontId="0" fillId="0" borderId="1" xfId="13" applyNumberFormat="1" applyFont="1" applyFill="1" applyBorder="1" applyAlignment="1" applyProtection="1">
      <alignment horizontal="center" vertical="center" wrapText="1"/>
      <protection locked="0"/>
    </xf>
    <xf numFmtId="0" fontId="7" fillId="45" borderId="1" xfId="0" applyFont="1" applyFill="1" applyBorder="1" applyAlignment="1">
      <alignment vertical="center" wrapText="1"/>
    </xf>
    <xf numFmtId="168" fontId="7" fillId="45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11" fillId="4" borderId="0" xfId="0" applyNumberFormat="1" applyFont="1" applyFill="1" applyAlignment="1" applyProtection="1">
      <alignment horizontal="left" vertical="center" wrapText="1"/>
    </xf>
    <xf numFmtId="37" fontId="11" fillId="4" borderId="1" xfId="0" applyNumberFormat="1" applyFont="1" applyFill="1" applyBorder="1" applyAlignment="1" applyProtection="1">
      <alignment horizontal="right" vertical="center" wrapText="1"/>
    </xf>
    <xf numFmtId="37" fontId="12" fillId="2" borderId="1" xfId="0" applyNumberFormat="1" applyFont="1" applyFill="1" applyBorder="1" applyAlignment="1" applyProtection="1">
      <alignment horizontal="left" vertical="center" wrapText="1"/>
    </xf>
    <xf numFmtId="37" fontId="12" fillId="2" borderId="1" xfId="0" applyNumberFormat="1" applyFont="1" applyFill="1" applyBorder="1" applyAlignment="1" applyProtection="1">
      <alignment horizontal="right" vertical="center" wrapText="1"/>
    </xf>
    <xf numFmtId="0" fontId="7" fillId="6" borderId="8" xfId="0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 applyProtection="1">
      <alignment horizontal="lef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</xf>
    <xf numFmtId="0" fontId="11" fillId="3" borderId="24" xfId="0" applyFont="1" applyFill="1" applyBorder="1" applyAlignment="1">
      <alignment horizontal="center" vertical="center" wrapText="1"/>
    </xf>
    <xf numFmtId="37" fontId="11" fillId="4" borderId="25" xfId="0" applyNumberFormat="1" applyFont="1" applyFill="1" applyBorder="1" applyAlignment="1" applyProtection="1">
      <alignment horizontal="right" vertical="center"/>
    </xf>
    <xf numFmtId="37" fontId="12" fillId="2" borderId="26" xfId="0" applyNumberFormat="1" applyFont="1" applyFill="1" applyBorder="1" applyAlignment="1" applyProtection="1">
      <alignment horizontal="right" vertical="center"/>
    </xf>
    <xf numFmtId="37" fontId="12" fillId="2" borderId="2" xfId="0" applyNumberFormat="1" applyFont="1" applyFill="1" applyBorder="1" applyAlignment="1" applyProtection="1">
      <alignment horizontal="right" vertical="center"/>
    </xf>
    <xf numFmtId="37" fontId="11" fillId="46" borderId="25" xfId="0" applyNumberFormat="1" applyFont="1" applyFill="1" applyBorder="1" applyAlignment="1" applyProtection="1">
      <alignment horizontal="right" vertical="center"/>
    </xf>
    <xf numFmtId="37" fontId="12" fillId="47" borderId="26" xfId="0" applyNumberFormat="1" applyFont="1" applyFill="1" applyBorder="1" applyAlignment="1" applyProtection="1">
      <alignment horizontal="right" vertical="center"/>
    </xf>
    <xf numFmtId="37" fontId="12" fillId="48" borderId="26" xfId="0" applyNumberFormat="1" applyFont="1" applyFill="1" applyBorder="1" applyAlignment="1" applyProtection="1">
      <alignment horizontal="right" vertical="center"/>
    </xf>
    <xf numFmtId="37" fontId="12" fillId="5" borderId="4" xfId="0" applyNumberFormat="1" applyFont="1" applyFill="1" applyBorder="1" applyAlignment="1" applyProtection="1">
      <alignment horizontal="right" vertical="center"/>
    </xf>
    <xf numFmtId="37" fontId="12" fillId="5" borderId="1" xfId="0" applyNumberFormat="1" applyFont="1" applyFill="1" applyBorder="1" applyAlignment="1" applyProtection="1">
      <alignment horizontal="right" vertical="center"/>
    </xf>
    <xf numFmtId="37" fontId="12" fillId="5" borderId="2" xfId="0" applyNumberFormat="1" applyFont="1" applyFill="1" applyBorder="1" applyAlignment="1" applyProtection="1">
      <alignment horizontal="right" vertical="center"/>
    </xf>
    <xf numFmtId="37" fontId="12" fillId="5" borderId="26" xfId="0" applyNumberFormat="1" applyFont="1" applyFill="1" applyBorder="1" applyAlignment="1" applyProtection="1">
      <alignment horizontal="right" vertical="center"/>
    </xf>
    <xf numFmtId="37" fontId="8" fillId="0" borderId="4" xfId="13" applyNumberFormat="1" applyFont="1" applyFill="1" applyBorder="1" applyAlignment="1" applyProtection="1">
      <alignment horizontal="right" vertical="center"/>
      <protection locked="0"/>
    </xf>
    <xf numFmtId="37" fontId="8" fillId="0" borderId="1" xfId="13" applyNumberFormat="1" applyFont="1" applyFill="1" applyBorder="1" applyAlignment="1" applyProtection="1">
      <alignment horizontal="right" vertical="center"/>
      <protection locked="0"/>
    </xf>
    <xf numFmtId="37" fontId="8" fillId="0" borderId="2" xfId="13" applyNumberFormat="1" applyFont="1" applyFill="1" applyBorder="1" applyAlignment="1" applyProtection="1">
      <alignment horizontal="right" vertical="center"/>
      <protection locked="0"/>
    </xf>
    <xf numFmtId="37" fontId="8" fillId="0" borderId="26" xfId="13" applyNumberFormat="1" applyFont="1" applyFill="1" applyBorder="1" applyAlignment="1" applyProtection="1">
      <alignment horizontal="right" vertical="center"/>
      <protection locked="0"/>
    </xf>
    <xf numFmtId="37" fontId="8" fillId="0" borderId="27" xfId="13" applyNumberFormat="1" applyFont="1" applyFill="1" applyBorder="1" applyAlignment="1" applyProtection="1">
      <alignment horizontal="right" vertical="center"/>
      <protection locked="0"/>
    </xf>
    <xf numFmtId="37" fontId="8" fillId="1" borderId="26" xfId="13" applyNumberFormat="1" applyFont="1" applyFill="1" applyBorder="1" applyAlignment="1" applyProtection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168" fontId="8" fillId="0" borderId="1" xfId="13" applyNumberFormat="1" applyFont="1" applyFill="1" applyBorder="1" applyAlignment="1" applyProtection="1">
      <alignment horizontal="center" vertical="center" wrapText="1"/>
      <protection locked="0"/>
    </xf>
    <xf numFmtId="168" fontId="8" fillId="0" borderId="1" xfId="1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37" fontId="8" fillId="0" borderId="0" xfId="0" applyNumberFormat="1" applyFont="1" applyAlignment="1" applyProtection="1">
      <alignment horizontal="right" vertical="center"/>
      <protection locked="0"/>
    </xf>
    <xf numFmtId="0" fontId="11" fillId="4" borderId="23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 applyProtection="1">
      <alignment horizontal="left" vertical="center" wrapText="1"/>
    </xf>
    <xf numFmtId="0" fontId="6" fillId="5" borderId="2" xfId="0" applyFont="1" applyFill="1" applyBorder="1" applyAlignment="1" applyProtection="1">
      <alignment horizontal="left" vertical="center" wrapText="1"/>
    </xf>
    <xf numFmtId="0" fontId="6" fillId="5" borderId="3" xfId="0" applyFont="1" applyFill="1" applyBorder="1" applyAlignment="1" applyProtection="1">
      <alignment horizontal="left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 applyProtection="1">
      <alignment horizontal="left" vertical="center"/>
      <protection locked="0"/>
    </xf>
    <xf numFmtId="0" fontId="15" fillId="7" borderId="6" xfId="0" applyFont="1" applyFill="1" applyBorder="1" applyAlignment="1" applyProtection="1">
      <alignment horizontal="left" vertical="center"/>
      <protection locked="0"/>
    </xf>
    <xf numFmtId="0" fontId="15" fillId="7" borderId="7" xfId="0" applyFont="1" applyFill="1" applyBorder="1" applyAlignment="1" applyProtection="1">
      <alignment horizontal="left" vertical="center"/>
      <protection locked="0"/>
    </xf>
    <xf numFmtId="0" fontId="15" fillId="43" borderId="0" xfId="0" applyFont="1" applyFill="1" applyAlignment="1">
      <alignment horizontal="center" vertical="center"/>
    </xf>
  </cellXfs>
  <cellStyles count="532">
    <cellStyle name="20 % - Accent1 2" xfId="38"/>
    <cellStyle name="20 % - Accent1 2 2" xfId="39"/>
    <cellStyle name="20 % - Accent1 2 3" xfId="40"/>
    <cellStyle name="20 % - Accent1 3" xfId="41"/>
    <cellStyle name="20 % - Accent2 2" xfId="42"/>
    <cellStyle name="20 % - Accent2 2 2" xfId="43"/>
    <cellStyle name="20 % - Accent2 2 3" xfId="44"/>
    <cellStyle name="20 % - Accent2 3" xfId="45"/>
    <cellStyle name="20 % - Accent3 2" xfId="46"/>
    <cellStyle name="20 % - Accent3 2 2" xfId="47"/>
    <cellStyle name="20 % - Accent3 2 3" xfId="48"/>
    <cellStyle name="20 % - Accent3 3" xfId="49"/>
    <cellStyle name="20 % - Accent4 2" xfId="50"/>
    <cellStyle name="20 % - Accent4 2 2" xfId="51"/>
    <cellStyle name="20 % - Accent4 2 3" xfId="52"/>
    <cellStyle name="20 % - Accent4 3" xfId="53"/>
    <cellStyle name="20 % - Accent5 2" xfId="54"/>
    <cellStyle name="20 % - Accent5 2 2" xfId="55"/>
    <cellStyle name="20 % - Accent5 2 3" xfId="56"/>
    <cellStyle name="20 % - Accent5 3" xfId="57"/>
    <cellStyle name="20 % - Accent6 2" xfId="58"/>
    <cellStyle name="20 % - Accent6 2 2" xfId="59"/>
    <cellStyle name="20 % - Accent6 2 3" xfId="60"/>
    <cellStyle name="20 % - Accent6 3" xfId="61"/>
    <cellStyle name="40 % - Accent1 2" xfId="62"/>
    <cellStyle name="40 % - Accent1 2 2" xfId="63"/>
    <cellStyle name="40 % - Accent1 2 3" xfId="64"/>
    <cellStyle name="40 % - Accent1 3" xfId="65"/>
    <cellStyle name="40 % - Accent2 2" xfId="66"/>
    <cellStyle name="40 % - Accent2 2 2" xfId="67"/>
    <cellStyle name="40 % - Accent2 2 3" xfId="68"/>
    <cellStyle name="40 % - Accent2 3" xfId="69"/>
    <cellStyle name="40 % - Accent3 2" xfId="70"/>
    <cellStyle name="40 % - Accent3 2 2" xfId="71"/>
    <cellStyle name="40 % - Accent3 2 3" xfId="72"/>
    <cellStyle name="40 % - Accent3 3" xfId="73"/>
    <cellStyle name="40 % - Accent4 2" xfId="74"/>
    <cellStyle name="40 % - Accent4 2 2" xfId="75"/>
    <cellStyle name="40 % - Accent4 2 3" xfId="76"/>
    <cellStyle name="40 % - Accent4 3" xfId="77"/>
    <cellStyle name="40 % - Accent5 2" xfId="78"/>
    <cellStyle name="40 % - Accent5 2 2" xfId="79"/>
    <cellStyle name="40 % - Accent5 2 3" xfId="80"/>
    <cellStyle name="40 % - Accent5 3" xfId="81"/>
    <cellStyle name="40 % - Accent6 2" xfId="82"/>
    <cellStyle name="40 % - Accent6 2 2" xfId="83"/>
    <cellStyle name="40 % - Accent6 2 3" xfId="84"/>
    <cellStyle name="40 % - Accent6 3" xfId="85"/>
    <cellStyle name="60 % - Accent1 2" xfId="86"/>
    <cellStyle name="60 % - Accent1 2 2" xfId="87"/>
    <cellStyle name="60 % - Accent1 2 3" xfId="88"/>
    <cellStyle name="60 % - Accent1 3" xfId="89"/>
    <cellStyle name="60 % - Accent2 2" xfId="90"/>
    <cellStyle name="60 % - Accent2 2 2" xfId="91"/>
    <cellStyle name="60 % - Accent2 2 3" xfId="92"/>
    <cellStyle name="60 % - Accent2 3" xfId="93"/>
    <cellStyle name="60 % - Accent3 2" xfId="94"/>
    <cellStyle name="60 % - Accent3 2 2" xfId="95"/>
    <cellStyle name="60 % - Accent3 2 3" xfId="96"/>
    <cellStyle name="60 % - Accent3 3" xfId="97"/>
    <cellStyle name="60 % - Accent4 2" xfId="98"/>
    <cellStyle name="60 % - Accent4 2 2" xfId="99"/>
    <cellStyle name="60 % - Accent4 2 3" xfId="100"/>
    <cellStyle name="60 % - Accent4 3" xfId="101"/>
    <cellStyle name="60 % - Accent5 2" xfId="102"/>
    <cellStyle name="60 % - Accent5 2 2" xfId="103"/>
    <cellStyle name="60 % - Accent5 2 3" xfId="104"/>
    <cellStyle name="60 % - Accent5 3" xfId="105"/>
    <cellStyle name="60 % - Accent6 2" xfId="106"/>
    <cellStyle name="60 % - Accent6 2 2" xfId="107"/>
    <cellStyle name="60 % - Accent6 2 3" xfId="108"/>
    <cellStyle name="60 % - Accent6 3" xfId="109"/>
    <cellStyle name="Accent1 2" xfId="110"/>
    <cellStyle name="Accent1 2 2" xfId="111"/>
    <cellStyle name="Accent1 2 3" xfId="112"/>
    <cellStyle name="Accent1 3" xfId="113"/>
    <cellStyle name="Accent2 2" xfId="114"/>
    <cellStyle name="Accent2 2 2" xfId="115"/>
    <cellStyle name="Accent2 2 3" xfId="116"/>
    <cellStyle name="Accent2 3" xfId="117"/>
    <cellStyle name="Accent3 2" xfId="118"/>
    <cellStyle name="Accent3 2 2" xfId="119"/>
    <cellStyle name="Accent3 2 3" xfId="120"/>
    <cellStyle name="Accent3 3" xfId="121"/>
    <cellStyle name="Accent4 2" xfId="122"/>
    <cellStyle name="Accent4 2 2" xfId="123"/>
    <cellStyle name="Accent4 2 3" xfId="124"/>
    <cellStyle name="Accent4 3" xfId="125"/>
    <cellStyle name="Accent5 2" xfId="126"/>
    <cellStyle name="Accent5 2 2" xfId="127"/>
    <cellStyle name="Accent5 2 3" xfId="128"/>
    <cellStyle name="Accent5 3" xfId="129"/>
    <cellStyle name="Accent6 2" xfId="130"/>
    <cellStyle name="Accent6 2 2" xfId="131"/>
    <cellStyle name="Accent6 2 3" xfId="132"/>
    <cellStyle name="Accent6 3" xfId="133"/>
    <cellStyle name="Avertissement 2" xfId="134"/>
    <cellStyle name="Avertissement 2 2" xfId="135"/>
    <cellStyle name="Avertissement 2 3" xfId="136"/>
    <cellStyle name="Avertissement 3" xfId="137"/>
    <cellStyle name="Calcul 2" xfId="138"/>
    <cellStyle name="Calcul 2 2" xfId="139"/>
    <cellStyle name="Calcul 2 3" xfId="140"/>
    <cellStyle name="Calcul 3" xfId="141"/>
    <cellStyle name="Cellule liée 2" xfId="142"/>
    <cellStyle name="Cellule liée 2 2" xfId="143"/>
    <cellStyle name="Cellule liée 2 3" xfId="144"/>
    <cellStyle name="Cellule liée 3" xfId="145"/>
    <cellStyle name="clsAltData" xfId="146"/>
    <cellStyle name="clsColumnHeader" xfId="147"/>
    <cellStyle name="clsData" xfId="148"/>
    <cellStyle name="clsDefault" xfId="149"/>
    <cellStyle name="clsRowHeader" xfId="150"/>
    <cellStyle name="Comma" xfId="13" builtinId="3"/>
    <cellStyle name="Commentaire 2" xfId="151"/>
    <cellStyle name="Commentaire 2 2" xfId="152"/>
    <cellStyle name="Commentaire 2 3" xfId="153"/>
    <cellStyle name="Commentaire 2 3 2" xfId="154"/>
    <cellStyle name="Commentaire 2 3 2 2" xfId="155"/>
    <cellStyle name="Commentaire 2 3 3" xfId="156"/>
    <cellStyle name="Commentaire 2 4" xfId="157"/>
    <cellStyle name="Commentaire 2 5" xfId="158"/>
    <cellStyle name="Commentaire 2 6" xfId="159"/>
    <cellStyle name="Commentaire 3" xfId="160"/>
    <cellStyle name="Commentaire 3 2" xfId="161"/>
    <cellStyle name="Commentaire 3 3" xfId="162"/>
    <cellStyle name="Commentaire 3 4" xfId="163"/>
    <cellStyle name="Commentaire 4" xfId="164"/>
    <cellStyle name="Commentaire 4 2" xfId="165"/>
    <cellStyle name="Commentaire 5" xfId="166"/>
    <cellStyle name="Commentaire 5 2" xfId="167"/>
    <cellStyle name="Commentaire 6" xfId="168"/>
    <cellStyle name="contour" xfId="169"/>
    <cellStyle name="Entrée 2" xfId="170"/>
    <cellStyle name="Entrée 2 2" xfId="171"/>
    <cellStyle name="Entrée 2 3" xfId="172"/>
    <cellStyle name="Entrée 3" xfId="173"/>
    <cellStyle name="Euro" xfId="174"/>
    <cellStyle name="Euro 2" xfId="175"/>
    <cellStyle name="Euro 2 2" xfId="176"/>
    <cellStyle name="Euro 2 3" xfId="177"/>
    <cellStyle name="Euro 2 4" xfId="178"/>
    <cellStyle name="Euro 2 5" xfId="179"/>
    <cellStyle name="Euro 2 6" xfId="180"/>
    <cellStyle name="Euro 3" xfId="181"/>
    <cellStyle name="Euro 3 2" xfId="182"/>
    <cellStyle name="Euro 4" xfId="183"/>
    <cellStyle name="Euro 5" xfId="184"/>
    <cellStyle name="Euro 6" xfId="185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Geneva" xfId="186"/>
    <cellStyle name="gras et souligné" xfId="187"/>
    <cellStyle name="gras et trame moyenne" xfId="188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Insatisfaisant 2" xfId="189"/>
    <cellStyle name="Insatisfaisant 2 2" xfId="190"/>
    <cellStyle name="Insatisfaisant 2 3" xfId="191"/>
    <cellStyle name="Insatisfaisant 3" xfId="192"/>
    <cellStyle name="jclaude" xfId="193"/>
    <cellStyle name="Lien hypertexte 2" xfId="20"/>
    <cellStyle name="Milliers 10" xfId="24"/>
    <cellStyle name="Milliers 11" xfId="194"/>
    <cellStyle name="Milliers 12" xfId="27"/>
    <cellStyle name="Milliers 13" xfId="195"/>
    <cellStyle name="Milliers 16" xfId="196"/>
    <cellStyle name="Milliers 2" xfId="35"/>
    <cellStyle name="Milliers 2 10" xfId="197"/>
    <cellStyle name="Milliers 2 11" xfId="198"/>
    <cellStyle name="Milliers 2 12" xfId="199"/>
    <cellStyle name="Milliers 2 13" xfId="200"/>
    <cellStyle name="Milliers 2 14" xfId="201"/>
    <cellStyle name="Milliers 2 15" xfId="202"/>
    <cellStyle name="Milliers 2 15 2" xfId="203"/>
    <cellStyle name="Milliers 2 15 2 2" xfId="204"/>
    <cellStyle name="Milliers 2 15 2 3" xfId="205"/>
    <cellStyle name="Milliers 2 15 3" xfId="206"/>
    <cellStyle name="Milliers 2 16" xfId="207"/>
    <cellStyle name="Milliers 2 17" xfId="208"/>
    <cellStyle name="Milliers 2 18" xfId="209"/>
    <cellStyle name="Milliers 2 19" xfId="210"/>
    <cellStyle name="Milliers 2 2" xfId="211"/>
    <cellStyle name="Milliers 2 2 10" xfId="212"/>
    <cellStyle name="Milliers 2 2 11" xfId="213"/>
    <cellStyle name="Milliers 2 2 12" xfId="214"/>
    <cellStyle name="Milliers 2 2 2" xfId="215"/>
    <cellStyle name="Milliers 2 2 2 2" xfId="216"/>
    <cellStyle name="Milliers 2 2 2 3" xfId="217"/>
    <cellStyle name="Milliers 2 2 2 4" xfId="218"/>
    <cellStyle name="Milliers 2 2 2 4 2" xfId="219"/>
    <cellStyle name="Milliers 2 2 2 4 3" xfId="220"/>
    <cellStyle name="Milliers 2 2 2 5" xfId="221"/>
    <cellStyle name="Milliers 2 2 2 6" xfId="222"/>
    <cellStyle name="Milliers 2 2 2 7" xfId="223"/>
    <cellStyle name="Milliers 2 2 2 8" xfId="224"/>
    <cellStyle name="Milliers 2 2 2 9" xfId="225"/>
    <cellStyle name="Milliers 2 2 3" xfId="226"/>
    <cellStyle name="Milliers 2 2 3 2" xfId="227"/>
    <cellStyle name="Milliers 2 2 3 3" xfId="228"/>
    <cellStyle name="Milliers 2 2 3 4" xfId="229"/>
    <cellStyle name="Milliers 2 2 4" xfId="230"/>
    <cellStyle name="Milliers 2 2 5" xfId="231"/>
    <cellStyle name="Milliers 2 2 6" xfId="232"/>
    <cellStyle name="Milliers 2 2 7" xfId="233"/>
    <cellStyle name="Milliers 2 2 7 2" xfId="234"/>
    <cellStyle name="Milliers 2 2 7 3" xfId="235"/>
    <cellStyle name="Milliers 2 2 8" xfId="236"/>
    <cellStyle name="Milliers 2 2 9" xfId="237"/>
    <cellStyle name="Milliers 2 20" xfId="238"/>
    <cellStyle name="Milliers 2 21" xfId="239"/>
    <cellStyle name="Milliers 2 22" xfId="240"/>
    <cellStyle name="Milliers 2 3" xfId="241"/>
    <cellStyle name="Milliers 2 3 2" xfId="242"/>
    <cellStyle name="Milliers 2 3 3" xfId="243"/>
    <cellStyle name="Milliers 2 3 3 2" xfId="244"/>
    <cellStyle name="Milliers 2 3 3 3" xfId="245"/>
    <cellStyle name="Milliers 2 3 4" xfId="246"/>
    <cellStyle name="Milliers 2 4" xfId="247"/>
    <cellStyle name="Milliers 2 4 2" xfId="248"/>
    <cellStyle name="Milliers 2 4 3" xfId="249"/>
    <cellStyle name="Milliers 2 4 4" xfId="250"/>
    <cellStyle name="Milliers 2 4 5" xfId="251"/>
    <cellStyle name="Milliers 2 5" xfId="252"/>
    <cellStyle name="Milliers 2 5 2" xfId="253"/>
    <cellStyle name="Milliers 2 5 3" xfId="254"/>
    <cellStyle name="Milliers 2 6" xfId="255"/>
    <cellStyle name="Milliers 2 7" xfId="256"/>
    <cellStyle name="Milliers 2 8" xfId="257"/>
    <cellStyle name="Milliers 2 9" xfId="258"/>
    <cellStyle name="Milliers 3" xfId="259"/>
    <cellStyle name="Milliers 3 2" xfId="260"/>
    <cellStyle name="Milliers 3 2 2" xfId="261"/>
    <cellStyle name="Milliers 3 2 3" xfId="262"/>
    <cellStyle name="Milliers 3 2 4" xfId="263"/>
    <cellStyle name="Milliers 3 2 4 2" xfId="264"/>
    <cellStyle name="Milliers 3 2 4 3" xfId="265"/>
    <cellStyle name="Milliers 3 3" xfId="266"/>
    <cellStyle name="Milliers 3 4" xfId="267"/>
    <cellStyle name="Milliers 3 4 2" xfId="268"/>
    <cellStyle name="Milliers 3 4 3" xfId="269"/>
    <cellStyle name="Milliers 3 4 4" xfId="270"/>
    <cellStyle name="Milliers 3 5" xfId="271"/>
    <cellStyle name="Milliers 3 5 2" xfId="272"/>
    <cellStyle name="Milliers 3 5 3" xfId="273"/>
    <cellStyle name="Milliers 3 6" xfId="274"/>
    <cellStyle name="Milliers 3 7" xfId="275"/>
    <cellStyle name="Milliers 3 8" xfId="276"/>
    <cellStyle name="Milliers 3 9" xfId="277"/>
    <cellStyle name="Milliers 4" xfId="278"/>
    <cellStyle name="Milliers 4 2" xfId="279"/>
    <cellStyle name="Milliers 5" xfId="280"/>
    <cellStyle name="Milliers 5 2" xfId="281"/>
    <cellStyle name="Milliers 5 3" xfId="282"/>
    <cellStyle name="Milliers 5 3 2" xfId="283"/>
    <cellStyle name="Milliers 5 3 3" xfId="284"/>
    <cellStyle name="Milliers 6" xfId="285"/>
    <cellStyle name="Milliers 6 2" xfId="286"/>
    <cellStyle name="Milliers 7" xfId="287"/>
    <cellStyle name="Milliers 8" xfId="288"/>
    <cellStyle name="Milliers 8 2" xfId="289"/>
    <cellStyle name="Milliers 8 3" xfId="290"/>
    <cellStyle name="Milliers 8 3 2" xfId="291"/>
    <cellStyle name="Milliers 8 3 3" xfId="292"/>
    <cellStyle name="Milliers 8 4" xfId="293"/>
    <cellStyle name="Milliers 8 5" xfId="294"/>
    <cellStyle name="Milliers 9" xfId="295"/>
    <cellStyle name="Monétaire 2" xfId="37"/>
    <cellStyle name="Neutre 2" xfId="296"/>
    <cellStyle name="Neutre 2 2" xfId="297"/>
    <cellStyle name="Neutre 2 3" xfId="298"/>
    <cellStyle name="Neutre 3" xfId="299"/>
    <cellStyle name="Non défini" xfId="300"/>
    <cellStyle name="Normal" xfId="0" builtinId="0"/>
    <cellStyle name="Normal 10" xfId="301"/>
    <cellStyle name="Normal 11" xfId="302"/>
    <cellStyle name="Normal 12" xfId="303"/>
    <cellStyle name="Normal 12 2" xfId="304"/>
    <cellStyle name="Normal 12 3" xfId="305"/>
    <cellStyle name="Normal 12 4" xfId="306"/>
    <cellStyle name="Normal 13" xfId="307"/>
    <cellStyle name="Normal 14" xfId="308"/>
    <cellStyle name="Normal 14 3" xfId="309"/>
    <cellStyle name="Normal 15" xfId="310"/>
    <cellStyle name="Normal 15 2" xfId="311"/>
    <cellStyle name="Normal 15 3" xfId="312"/>
    <cellStyle name="Normal 15 3 2" xfId="313"/>
    <cellStyle name="Normal 15 3 3" xfId="314"/>
    <cellStyle name="Normal 16" xfId="315"/>
    <cellStyle name="Normal 17" xfId="316"/>
    <cellStyle name="Normal 18" xfId="317"/>
    <cellStyle name="Normal 19" xfId="318"/>
    <cellStyle name="Normal 2" xfId="18"/>
    <cellStyle name="Normal 2 10" xfId="16"/>
    <cellStyle name="Normal 2 11" xfId="319"/>
    <cellStyle name="Normal 2 12" xfId="320"/>
    <cellStyle name="Normal 2 13" xfId="321"/>
    <cellStyle name="Normal 2 14" xfId="322"/>
    <cellStyle name="Normal 2 15" xfId="323"/>
    <cellStyle name="Normal 2 16" xfId="324"/>
    <cellStyle name="Normal 2 17" xfId="325"/>
    <cellStyle name="Normal 2 17 2" xfId="326"/>
    <cellStyle name="Normal 2 17 3" xfId="327"/>
    <cellStyle name="Normal 2 17 4" xfId="328"/>
    <cellStyle name="Normal 2 18" xfId="329"/>
    <cellStyle name="Normal 2 19" xfId="330"/>
    <cellStyle name="Normal 2 2" xfId="331"/>
    <cellStyle name="Normal 2 2 2" xfId="332"/>
    <cellStyle name="Normal 2 20" xfId="333"/>
    <cellStyle name="Normal 2 21" xfId="334"/>
    <cellStyle name="Normal 2 21 2" xfId="335"/>
    <cellStyle name="Normal 2 22" xfId="336"/>
    <cellStyle name="Normal 2 23" xfId="30"/>
    <cellStyle name="Normal 2 3" xfId="337"/>
    <cellStyle name="Normal 2 3 2" xfId="22"/>
    <cellStyle name="Normal 2 3 2 2" xfId="33"/>
    <cellStyle name="Normal 2 3 3" xfId="14"/>
    <cellStyle name="Normal 2 3 3 2" xfId="338"/>
    <cellStyle name="Normal 2 3 3 3" xfId="339"/>
    <cellStyle name="Normal 2 3 4" xfId="340"/>
    <cellStyle name="Normal 2 3 5" xfId="341"/>
    <cellStyle name="Normal 2 4" xfId="342"/>
    <cellStyle name="Normal 2 4 2" xfId="343"/>
    <cellStyle name="Normal 2 4 3" xfId="344"/>
    <cellStyle name="Normal 2 4 3 2" xfId="345"/>
    <cellStyle name="Normal 2 4 3 3" xfId="346"/>
    <cellStyle name="Normal 2 4 4" xfId="347"/>
    <cellStyle name="Normal 2 4 5" xfId="348"/>
    <cellStyle name="Normal 2 5" xfId="349"/>
    <cellStyle name="Normal 2 5 2" xfId="350"/>
    <cellStyle name="Normal 2 5 3" xfId="351"/>
    <cellStyle name="Normal 2 5 3 2" xfId="352"/>
    <cellStyle name="Normal 2 5 3 3" xfId="353"/>
    <cellStyle name="Normal 2 6" xfId="354"/>
    <cellStyle name="Normal 2 7" xfId="355"/>
    <cellStyle name="Normal 2 8" xfId="356"/>
    <cellStyle name="Normal 2 9" xfId="357"/>
    <cellStyle name="Normal 2_Tableau II-1" xfId="358"/>
    <cellStyle name="Normal 20" xfId="359"/>
    <cellStyle name="Normal 21" xfId="360"/>
    <cellStyle name="Normal 22" xfId="361"/>
    <cellStyle name="Normal 23" xfId="362"/>
    <cellStyle name="Normal 24" xfId="363"/>
    <cellStyle name="Normal 25" xfId="364"/>
    <cellStyle name="Normal 26" xfId="365"/>
    <cellStyle name="Normal 27" xfId="366"/>
    <cellStyle name="Normal 28" xfId="367"/>
    <cellStyle name="Normal 29" xfId="368"/>
    <cellStyle name="Normal 3" xfId="19"/>
    <cellStyle name="Normal 3 2" xfId="15"/>
    <cellStyle name="Normal 3 2 2" xfId="28"/>
    <cellStyle name="Normal 3 3" xfId="369"/>
    <cellStyle name="Normal 3 3 10" xfId="370"/>
    <cellStyle name="Normal 3 3 10 2" xfId="371"/>
    <cellStyle name="Normal 3 3 11" xfId="372"/>
    <cellStyle name="Normal 3 3 2" xfId="373"/>
    <cellStyle name="Normal 3 3 3" xfId="374"/>
    <cellStyle name="Normal 3 3 4" xfId="375"/>
    <cellStyle name="Normal 3 3 4 2" xfId="376"/>
    <cellStyle name="Normal 3 3 4 3" xfId="377"/>
    <cellStyle name="Normal 3 3 4 4" xfId="378"/>
    <cellStyle name="Normal 3 3 4 4 2" xfId="379"/>
    <cellStyle name="Normal 3 3 4 4 2 2" xfId="380"/>
    <cellStyle name="Normal 3 3 4 4 2 3" xfId="381"/>
    <cellStyle name="Normal 3 3 4 4 2 4" xfId="382"/>
    <cellStyle name="Normal 3 3 4 4 3" xfId="383"/>
    <cellStyle name="Normal 3 3 4 4 4" xfId="384"/>
    <cellStyle name="Normal 3 3 4 4 5" xfId="385"/>
    <cellStyle name="Normal 3 3 4 4 5 2" xfId="386"/>
    <cellStyle name="Normal 3 3 4 4 6" xfId="387"/>
    <cellStyle name="Normal 3 3 5" xfId="388"/>
    <cellStyle name="Normal 3 3 5 2" xfId="389"/>
    <cellStyle name="Normal 3 3 5 2 2" xfId="390"/>
    <cellStyle name="Normal 3 3 5 2 2 2" xfId="391"/>
    <cellStyle name="Normal 3 3 5 2 2 3" xfId="392"/>
    <cellStyle name="Normal 3 3 5 2 2 4" xfId="393"/>
    <cellStyle name="Normal 3 3 5 2 3" xfId="394"/>
    <cellStyle name="Normal 3 3 5 2 4" xfId="395"/>
    <cellStyle name="Normal 3 3 5 2 5" xfId="396"/>
    <cellStyle name="Normal 3 3 5 2 5 2" xfId="397"/>
    <cellStyle name="Normal 3 3 5 2 6" xfId="398"/>
    <cellStyle name="Normal 3 3 6" xfId="399"/>
    <cellStyle name="Normal 3 3 6 2" xfId="400"/>
    <cellStyle name="Normal 3 3 6 2 2" xfId="401"/>
    <cellStyle name="Normal 3 3 6 2 3" xfId="402"/>
    <cellStyle name="Normal 3 3 6 2 4" xfId="403"/>
    <cellStyle name="Normal 3 3 6 3" xfId="404"/>
    <cellStyle name="Normal 3 3 6 4" xfId="405"/>
    <cellStyle name="Normal 3 3 6 5" xfId="406"/>
    <cellStyle name="Normal 3 3 6 5 2" xfId="407"/>
    <cellStyle name="Normal 3 3 6 6" xfId="408"/>
    <cellStyle name="Normal 3 3 7" xfId="409"/>
    <cellStyle name="Normal 3 3 7 2" xfId="410"/>
    <cellStyle name="Normal 3 3 7 3" xfId="411"/>
    <cellStyle name="Normal 3 3 7 4" xfId="412"/>
    <cellStyle name="Normal 3 3 8" xfId="413"/>
    <cellStyle name="Normal 3 3 9" xfId="414"/>
    <cellStyle name="Normal 3 4" xfId="23"/>
    <cellStyle name="Normal 3 4 2" xfId="415"/>
    <cellStyle name="Normal 3 4 2 2" xfId="416"/>
    <cellStyle name="Normal 3 4 3" xfId="417"/>
    <cellStyle name="Normal 3 4 4" xfId="34"/>
    <cellStyle name="Normal 3 5" xfId="418"/>
    <cellStyle name="Normal 3 6" xfId="419"/>
    <cellStyle name="Normal 3 7" xfId="420"/>
    <cellStyle name="Normal 3 8" xfId="31"/>
    <cellStyle name="Normal 30" xfId="421"/>
    <cellStyle name="Normal 30 2" xfId="422"/>
    <cellStyle name="Normal 30 3" xfId="423"/>
    <cellStyle name="Normal 31" xfId="424"/>
    <cellStyle name="Normal 31 2" xfId="425"/>
    <cellStyle name="Normal 31 3" xfId="426"/>
    <cellStyle name="Normal 32" xfId="427"/>
    <cellStyle name="Normal 32 2" xfId="428"/>
    <cellStyle name="Normal 32 3" xfId="429"/>
    <cellStyle name="Normal 32 4" xfId="430"/>
    <cellStyle name="Normal 33" xfId="431"/>
    <cellStyle name="Normal 33 2" xfId="432"/>
    <cellStyle name="Normal 34" xfId="25"/>
    <cellStyle name="Normal 34 2" xfId="433"/>
    <cellStyle name="Normal 34 2 2" xfId="434"/>
    <cellStyle name="Normal 34 3" xfId="435"/>
    <cellStyle name="Normal 34 3 2" xfId="436"/>
    <cellStyle name="Normal 35" xfId="437"/>
    <cellStyle name="Normal 35 2" xfId="438"/>
    <cellStyle name="Normal 36" xfId="439"/>
    <cellStyle name="Normal 37" xfId="440"/>
    <cellStyle name="Normal 38" xfId="26"/>
    <cellStyle name="Normal 39" xfId="32"/>
    <cellStyle name="Normal 4" xfId="21"/>
    <cellStyle name="Normal 4 2" xfId="441"/>
    <cellStyle name="Normal 4 3" xfId="442"/>
    <cellStyle name="Normal 45" xfId="443"/>
    <cellStyle name="Normal 46 3" xfId="444"/>
    <cellStyle name="Normal 5" xfId="445"/>
    <cellStyle name="Normal 5 2" xfId="446"/>
    <cellStyle name="Normal 5 3" xfId="447"/>
    <cellStyle name="Normal 5 3 2" xfId="448"/>
    <cellStyle name="Normal 5 3 3" xfId="449"/>
    <cellStyle name="Normal 5 4" xfId="450"/>
    <cellStyle name="Normal 6" xfId="451"/>
    <cellStyle name="Normal 6 2" xfId="452"/>
    <cellStyle name="Normal 6 2 2" xfId="453"/>
    <cellStyle name="Normal 6 2 3" xfId="454"/>
    <cellStyle name="Normal 6 3" xfId="455"/>
    <cellStyle name="Normal 6 4" xfId="456"/>
    <cellStyle name="Normal 6 4 2" xfId="457"/>
    <cellStyle name="Normal 7" xfId="458"/>
    <cellStyle name="Normal 7 2" xfId="459"/>
    <cellStyle name="Normal 7 3" xfId="460"/>
    <cellStyle name="Normal 8" xfId="461"/>
    <cellStyle name="Normal 9" xfId="462"/>
    <cellStyle name="Normal 9 3" xfId="463"/>
    <cellStyle name="Percent" xfId="17" builtinId="5"/>
    <cellStyle name="Pourcentage 10" xfId="29"/>
    <cellStyle name="Pourcentage 2" xfId="36"/>
    <cellStyle name="Pourcentage 2 10" xfId="464"/>
    <cellStyle name="Pourcentage 2 11" xfId="465"/>
    <cellStyle name="Pourcentage 2 12" xfId="466"/>
    <cellStyle name="Pourcentage 2 2" xfId="467"/>
    <cellStyle name="Pourcentage 2 2 2" xfId="468"/>
    <cellStyle name="Pourcentage 2 2 2 2" xfId="469"/>
    <cellStyle name="Pourcentage 2 2 3" xfId="470"/>
    <cellStyle name="Pourcentage 2 2 4" xfId="471"/>
    <cellStyle name="Pourcentage 2 2 5" xfId="472"/>
    <cellStyle name="Pourcentage 2 2 6" xfId="473"/>
    <cellStyle name="Pourcentage 2 3" xfId="474"/>
    <cellStyle name="Pourcentage 2 4" xfId="475"/>
    <cellStyle name="Pourcentage 2 5" xfId="476"/>
    <cellStyle name="Pourcentage 2 6" xfId="477"/>
    <cellStyle name="Pourcentage 2 7" xfId="478"/>
    <cellStyle name="Pourcentage 2 8" xfId="479"/>
    <cellStyle name="Pourcentage 2 9" xfId="480"/>
    <cellStyle name="Pourcentage 3" xfId="481"/>
    <cellStyle name="Pourcentage 3 2" xfId="482"/>
    <cellStyle name="Pourcentage 3 2 2" xfId="483"/>
    <cellStyle name="Pourcentage 3 3" xfId="484"/>
    <cellStyle name="Pourcentage 3 4" xfId="485"/>
    <cellStyle name="Pourcentage 3 5" xfId="486"/>
    <cellStyle name="Pourcentage 4" xfId="487"/>
    <cellStyle name="Pourcentage 4 2" xfId="488"/>
    <cellStyle name="Pourcentage 4 3" xfId="489"/>
    <cellStyle name="Pourcentage 4 4" xfId="490"/>
    <cellStyle name="Pourcentage 5" xfId="491"/>
    <cellStyle name="Pourcentage 5 2" xfId="492"/>
    <cellStyle name="Pourcentage 5 3" xfId="493"/>
    <cellStyle name="Pourcentage 6" xfId="494"/>
    <cellStyle name="Pourcentage 6 2" xfId="495"/>
    <cellStyle name="Pourcentage 6 3" xfId="496"/>
    <cellStyle name="Pourcentage 7" xfId="497"/>
    <cellStyle name="Pourcentage 7 2" xfId="498"/>
    <cellStyle name="Pourcentage 7 3" xfId="499"/>
    <cellStyle name="Pourcentage 8" xfId="500"/>
    <cellStyle name="Pourcentage 8 2" xfId="501"/>
    <cellStyle name="Pourcentage 9" xfId="502"/>
    <cellStyle name="Satisfaisant 2" xfId="503"/>
    <cellStyle name="Satisfaisant 2 2" xfId="504"/>
    <cellStyle name="Satisfaisant 2 3" xfId="505"/>
    <cellStyle name="Satisfaisant 3" xfId="506"/>
    <cellStyle name="Sortie 2" xfId="507"/>
    <cellStyle name="Sortie 2 2" xfId="508"/>
    <cellStyle name="Sortie 2 3" xfId="509"/>
    <cellStyle name="Sortie 3" xfId="510"/>
    <cellStyle name="Texte explicatif 2" xfId="511"/>
    <cellStyle name="Texte explicatif 2 2" xfId="512"/>
    <cellStyle name="Texte explicatif 2 3" xfId="513"/>
    <cellStyle name="Texte explicatif 3" xfId="514"/>
    <cellStyle name="Titre 1 2" xfId="515"/>
    <cellStyle name="Titre 1 3" xfId="516"/>
    <cellStyle name="Titre 2 2" xfId="517"/>
    <cellStyle name="Titre 2 3" xfId="518"/>
    <cellStyle name="Titre 3 2" xfId="519"/>
    <cellStyle name="Titre 3 3" xfId="520"/>
    <cellStyle name="Titre 4 2" xfId="521"/>
    <cellStyle name="Titre 4 3" xfId="522"/>
    <cellStyle name="Total 2" xfId="523"/>
    <cellStyle name="Total 2 2" xfId="524"/>
    <cellStyle name="Total 2 3" xfId="525"/>
    <cellStyle name="Total 3" xfId="526"/>
    <cellStyle name="Vérification 2" xfId="527"/>
    <cellStyle name="Vérification 2 2" xfId="528"/>
    <cellStyle name="Vérification 2 3" xfId="529"/>
    <cellStyle name="Vérification 3" xfId="530"/>
    <cellStyle name="Wraped" xfId="531"/>
  </cellStyles>
  <dxfs count="18"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3" tint="0.3999450666829432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Chart!$B$3:$G$3</c:f>
          <c:strCache>
            <c:ptCount val="6"/>
            <c:pt idx="0">
              <c:v>Expenses by categories</c:v>
            </c:pt>
          </c:strCache>
        </c:strRef>
      </c:tx>
      <c:layout>
        <c:manualLayout>
          <c:xMode val="edge"/>
          <c:yMode val="edge"/>
          <c:x val="0.25158469945355194"/>
          <c:y val="3.0037546933667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847331583552061E-2"/>
          <c:y val="0.19289111389236552"/>
          <c:w val="0.90004155730533697"/>
          <c:h val="0.49447557478344001"/>
        </c:manualLayout>
      </c:layout>
      <c:lineChart>
        <c:grouping val="standard"/>
        <c:varyColors val="0"/>
        <c:ser>
          <c:idx val="1"/>
          <c:order val="1"/>
          <c:tx>
            <c:strRef>
              <c:f>Chart!$B$5</c:f>
              <c:strCache>
                <c:ptCount val="1"/>
                <c:pt idx="0">
                  <c:v>Salary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Chart!$C$5:$E$5</c:f>
              <c:numCache>
                <c:formatCode>_ * #,##0_)\ _$_ ;_ * \(#,##0\)\ _$_ ;_ * "-"??_)\ _$_ ;_ @_ </c:formatCode>
                <c:ptCount val="3"/>
                <c:pt idx="0">
                  <c:v>38500</c:v>
                </c:pt>
                <c:pt idx="1">
                  <c:v>10000</c:v>
                </c:pt>
                <c:pt idx="2">
                  <c:v>50000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Chart!$B$6</c:f>
              <c:strCache>
                <c:ptCount val="1"/>
                <c:pt idx="0">
                  <c:v>Operating Exp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Chart!$C$6:$E$6</c:f>
              <c:numCache>
                <c:formatCode>_ * #,##0_)\ _$_ ;_ * \(#,##0\)\ _$_ ;_ * "-"??_)\ _$_ ;_ @_ </c:formatCode>
                <c:ptCount val="3"/>
                <c:pt idx="0">
                  <c:v>31000</c:v>
                </c:pt>
                <c:pt idx="1">
                  <c:v>27000</c:v>
                </c:pt>
                <c:pt idx="2">
                  <c:v>47000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Chart!#REF!</c:f>
              <c:strCache>
                <c:ptCount val="1"/>
                <c:pt idx="0">
                  <c:v>#REF!</c:v>
                </c:pt>
              </c:strCache>
            </c:strRef>
          </c:tx>
          <c:spPr>
            <a:ln w="34925" cap="rnd">
              <a:solidFill>
                <a:schemeClr val="accent4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Chart!$B$7</c:f>
              <c:strCache>
                <c:ptCount val="1"/>
                <c:pt idx="0">
                  <c:v>Investment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Chart!$C$4:$E$4</c:f>
              <c:numCache>
                <c:formatCode>General</c:formatCode>
                <c:ptCount val="3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</c:numCache>
            </c:numRef>
          </c:cat>
          <c:val>
            <c:numRef>
              <c:f>Chart!$C$7:$E$7</c:f>
              <c:numCache>
                <c:formatCode>_ * #,##0_)\ _$_ ;_ * \(#,##0\)\ _$_ ;_ * "-"??_)\ _$_ ;_ @_ </c:formatCode>
                <c:ptCount val="3"/>
                <c:pt idx="0">
                  <c:v>115500</c:v>
                </c:pt>
                <c:pt idx="1">
                  <c:v>13000</c:v>
                </c:pt>
                <c:pt idx="2">
                  <c:v>18000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5329704"/>
        <c:axId val="515325392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Chart!$B$4</c15:sqref>
                        </c15:formulaRef>
                      </c:ext>
                    </c:extLst>
                    <c:strCache>
                      <c:ptCount val="1"/>
                      <c:pt idx="0">
                        <c:v>Categories/years</c:v>
                      </c:pt>
                    </c:strCache>
                  </c:strRef>
                </c:tx>
                <c:spPr>
                  <a:ln w="34925" cap="rnd">
                    <a:solidFill>
                      <a:schemeClr val="accent1"/>
                    </a:solidFill>
                    <a:round/>
                  </a:ln>
                  <a:effectLst>
                    <a:outerShdw blurRad="40000" dist="23000" dir="5400000" rotWithShape="0">
                      <a:srgbClr val="000000">
                        <a:alpha val="35000"/>
                      </a:srgbClr>
                    </a:outerShdw>
                  </a:effectLst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Chart!$C$4:$E$4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dateAx>
        <c:axId val="515329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325392"/>
        <c:crosses val="autoZero"/>
        <c:auto val="0"/>
        <c:lblOffset val="100"/>
        <c:baseTimeUnit val="days"/>
        <c:majorUnit val="1"/>
      </c:dateAx>
      <c:valAx>
        <c:axId val="51532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5329704"/>
        <c:crosses val="autoZero"/>
        <c:crossBetween val="between"/>
        <c:dispUnits>
          <c:builtInUnit val="thousands"/>
          <c:dispUnitsLbl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</c:dispUnitsLbl>
        </c:dispUnits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  <a:alpha val="96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428625</xdr:colOff>
      <xdr:row>1</xdr:row>
      <xdr:rowOff>23812</xdr:rowOff>
    </xdr:from>
    <xdr:ext cx="184731" cy="264560"/>
    <xdr:sp macro="" textlink="">
      <xdr:nvSpPr>
        <xdr:cNvPr id="2" name="ZoneTexte 1"/>
        <xdr:cNvSpPr txBox="1"/>
      </xdr:nvSpPr>
      <xdr:spPr>
        <a:xfrm>
          <a:off x="6012656" y="190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8</xdr:col>
      <xdr:colOff>428625</xdr:colOff>
      <xdr:row>1</xdr:row>
      <xdr:rowOff>23812</xdr:rowOff>
    </xdr:from>
    <xdr:ext cx="184731" cy="264560"/>
    <xdr:sp macro="" textlink="">
      <xdr:nvSpPr>
        <xdr:cNvPr id="6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  <xdr:oneCellAnchor>
    <xdr:from>
      <xdr:col>13</xdr:col>
      <xdr:colOff>428625</xdr:colOff>
      <xdr:row>1</xdr:row>
      <xdr:rowOff>23812</xdr:rowOff>
    </xdr:from>
    <xdr:ext cx="184731" cy="264560"/>
    <xdr:sp macro="" textlink="">
      <xdr:nvSpPr>
        <xdr:cNvPr id="7" name="ZoneTexte 1"/>
        <xdr:cNvSpPr txBox="1"/>
      </xdr:nvSpPr>
      <xdr:spPr>
        <a:xfrm>
          <a:off x="6009569" y="2381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609600</xdr:colOff>
      <xdr:row>0</xdr:row>
      <xdr:rowOff>171450</xdr:rowOff>
    </xdr:from>
    <xdr:to>
      <xdr:col>14</xdr:col>
      <xdr:colOff>457200</xdr:colOff>
      <xdr:row>13</xdr:row>
      <xdr:rowOff>66675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8" tint="-0.499984740745262"/>
  </sheetPr>
  <dimension ref="A1:J12"/>
  <sheetViews>
    <sheetView tabSelected="1" showRuler="0" zoomScale="95" zoomScaleNormal="95" zoomScalePageLayoutView="125" workbookViewId="0">
      <pane ySplit="2" topLeftCell="A3" activePane="bottomLeft" state="frozen"/>
      <selection pane="bottomLeft" activeCell="H4" sqref="H4"/>
    </sheetView>
  </sheetViews>
  <sheetFormatPr defaultColWidth="14" defaultRowHeight="13" outlineLevelCol="1"/>
  <cols>
    <col min="1" max="1" width="7.77734375" style="2" customWidth="1"/>
    <col min="2" max="2" width="62.109375" style="1" customWidth="1"/>
    <col min="3" max="3" width="14" style="10" customWidth="1"/>
    <col min="4" max="7" width="14" style="10" customWidth="1" outlineLevel="1"/>
    <col min="8" max="10" width="14" style="10" customWidth="1"/>
    <col min="11" max="16384" width="14" style="1"/>
  </cols>
  <sheetData>
    <row r="1" spans="1:10" ht="20" hidden="1">
      <c r="A1" s="32" t="s">
        <v>12</v>
      </c>
      <c r="B1" s="33"/>
      <c r="C1" s="4"/>
      <c r="D1" s="4"/>
      <c r="E1" s="4"/>
      <c r="F1" s="4"/>
      <c r="G1" s="4"/>
      <c r="H1" s="4"/>
      <c r="I1" s="4"/>
      <c r="J1" s="4"/>
    </row>
    <row r="2" spans="1:10" s="5" customFormat="1" ht="29.5" customHeight="1">
      <c r="A2" s="6"/>
      <c r="B2" s="27" t="s">
        <v>2</v>
      </c>
      <c r="C2" s="45">
        <v>2016</v>
      </c>
      <c r="D2" s="3" t="s">
        <v>4</v>
      </c>
      <c r="E2" s="3" t="s">
        <v>5</v>
      </c>
      <c r="F2" s="3" t="s">
        <v>6</v>
      </c>
      <c r="G2" s="3" t="s">
        <v>7</v>
      </c>
      <c r="H2" s="45">
        <v>2017</v>
      </c>
      <c r="I2" s="45">
        <v>2018</v>
      </c>
      <c r="J2" s="45" t="s">
        <v>3</v>
      </c>
    </row>
    <row r="3" spans="1:10" s="5" customFormat="1" ht="33.65" customHeight="1">
      <c r="A3" s="67" t="s">
        <v>20</v>
      </c>
      <c r="B3" s="67"/>
      <c r="C3" s="49">
        <f>SUM(D3:G3)</f>
        <v>185000</v>
      </c>
      <c r="D3" s="24">
        <f>D4</f>
        <v>30000</v>
      </c>
      <c r="E3" s="24">
        <f t="shared" ref="E3:I4" si="0">E4</f>
        <v>15000</v>
      </c>
      <c r="F3" s="24">
        <f t="shared" si="0"/>
        <v>20000</v>
      </c>
      <c r="G3" s="24">
        <f t="shared" si="0"/>
        <v>120000</v>
      </c>
      <c r="H3" s="46">
        <f t="shared" si="0"/>
        <v>50000</v>
      </c>
      <c r="I3" s="46">
        <f t="shared" si="0"/>
        <v>115000</v>
      </c>
      <c r="J3" s="49">
        <f>C3+H3+I3</f>
        <v>350000</v>
      </c>
    </row>
    <row r="4" spans="1:10" s="2" customFormat="1" ht="50.5" customHeight="1">
      <c r="A4" s="68" t="s">
        <v>21</v>
      </c>
      <c r="B4" s="69"/>
      <c r="C4" s="50">
        <f t="shared" ref="C4:C12" si="1">SUM(D4:G4)</f>
        <v>185000</v>
      </c>
      <c r="D4" s="44">
        <f>D5</f>
        <v>30000</v>
      </c>
      <c r="E4" s="31">
        <f t="shared" si="0"/>
        <v>15000</v>
      </c>
      <c r="F4" s="31">
        <f t="shared" si="0"/>
        <v>20000</v>
      </c>
      <c r="G4" s="48">
        <f t="shared" si="0"/>
        <v>120000</v>
      </c>
      <c r="H4" s="47">
        <f t="shared" si="0"/>
        <v>50000</v>
      </c>
      <c r="I4" s="47">
        <f t="shared" si="0"/>
        <v>115000</v>
      </c>
      <c r="J4" s="50">
        <f>C4+H4+I4</f>
        <v>350000</v>
      </c>
    </row>
    <row r="5" spans="1:10" s="2" customFormat="1" ht="25" customHeight="1">
      <c r="A5" s="70" t="s">
        <v>22</v>
      </c>
      <c r="B5" s="71"/>
      <c r="C5" s="51">
        <f t="shared" si="1"/>
        <v>185000</v>
      </c>
      <c r="D5" s="52">
        <f t="shared" ref="D5:I5" si="2">SUM(D6:D12)</f>
        <v>30000</v>
      </c>
      <c r="E5" s="53">
        <f t="shared" si="2"/>
        <v>15000</v>
      </c>
      <c r="F5" s="53">
        <f t="shared" si="2"/>
        <v>20000</v>
      </c>
      <c r="G5" s="54">
        <f t="shared" si="2"/>
        <v>120000</v>
      </c>
      <c r="H5" s="55">
        <f t="shared" si="2"/>
        <v>50000</v>
      </c>
      <c r="I5" s="55">
        <f t="shared" si="2"/>
        <v>115000</v>
      </c>
      <c r="J5" s="51">
        <f t="shared" ref="J5:J12" si="3">C5+H5+I5</f>
        <v>350000</v>
      </c>
    </row>
    <row r="6" spans="1:10" s="8" customFormat="1">
      <c r="A6" s="7"/>
      <c r="B6" s="43" t="s">
        <v>23</v>
      </c>
      <c r="C6" s="61">
        <f t="shared" si="1"/>
        <v>30000</v>
      </c>
      <c r="D6" s="56">
        <v>30000</v>
      </c>
      <c r="E6" s="57"/>
      <c r="F6" s="57"/>
      <c r="G6" s="58"/>
      <c r="H6" s="59"/>
      <c r="I6" s="59"/>
      <c r="J6" s="61">
        <f t="shared" si="3"/>
        <v>30000</v>
      </c>
    </row>
    <row r="7" spans="1:10" s="8" customFormat="1">
      <c r="A7" s="7"/>
      <c r="B7" s="43" t="s">
        <v>24</v>
      </c>
      <c r="C7" s="61">
        <f t="shared" si="1"/>
        <v>5000</v>
      </c>
      <c r="D7" s="56"/>
      <c r="E7" s="57">
        <v>5000</v>
      </c>
      <c r="F7" s="57"/>
      <c r="G7" s="66"/>
      <c r="H7" s="59"/>
      <c r="I7" s="59"/>
      <c r="J7" s="61">
        <f t="shared" si="3"/>
        <v>5000</v>
      </c>
    </row>
    <row r="8" spans="1:10" s="8" customFormat="1">
      <c r="A8" s="7"/>
      <c r="B8" s="43" t="s">
        <v>25</v>
      </c>
      <c r="C8" s="61">
        <f t="shared" si="1"/>
        <v>40000</v>
      </c>
      <c r="D8" s="56"/>
      <c r="E8" s="57"/>
      <c r="F8" s="57">
        <v>20000</v>
      </c>
      <c r="G8" s="58">
        <v>20000</v>
      </c>
      <c r="H8" s="59">
        <v>20000</v>
      </c>
      <c r="I8" s="59">
        <v>20000</v>
      </c>
      <c r="J8" s="61">
        <f t="shared" si="3"/>
        <v>80000</v>
      </c>
    </row>
    <row r="9" spans="1:10" s="8" customFormat="1">
      <c r="A9" s="7"/>
      <c r="B9" s="43" t="s">
        <v>26</v>
      </c>
      <c r="C9" s="61">
        <f t="shared" si="1"/>
        <v>30000</v>
      </c>
      <c r="D9" s="56"/>
      <c r="E9" s="57"/>
      <c r="F9" s="57"/>
      <c r="G9" s="58">
        <v>30000</v>
      </c>
      <c r="H9" s="59">
        <v>30000</v>
      </c>
      <c r="I9" s="59">
        <v>30000</v>
      </c>
      <c r="J9" s="61">
        <f t="shared" si="3"/>
        <v>90000</v>
      </c>
    </row>
    <row r="10" spans="1:10" s="8" customFormat="1">
      <c r="A10" s="7"/>
      <c r="B10" s="43" t="s">
        <v>27</v>
      </c>
      <c r="C10" s="61">
        <f t="shared" si="1"/>
        <v>20000</v>
      </c>
      <c r="D10" s="56"/>
      <c r="E10" s="57"/>
      <c r="F10" s="57"/>
      <c r="G10" s="58">
        <v>20000</v>
      </c>
      <c r="H10" s="59"/>
      <c r="I10" s="59"/>
      <c r="J10" s="61">
        <f t="shared" si="3"/>
        <v>20000</v>
      </c>
    </row>
    <row r="11" spans="1:10" s="8" customFormat="1">
      <c r="A11" s="7"/>
      <c r="B11" s="43" t="s">
        <v>28</v>
      </c>
      <c r="C11" s="61">
        <f t="shared" si="1"/>
        <v>60000</v>
      </c>
      <c r="D11" s="56"/>
      <c r="E11" s="57">
        <v>10000</v>
      </c>
      <c r="F11" s="57"/>
      <c r="G11" s="58">
        <v>50000</v>
      </c>
      <c r="H11" s="59"/>
      <c r="I11" s="59"/>
      <c r="J11" s="61">
        <f t="shared" si="3"/>
        <v>60000</v>
      </c>
    </row>
    <row r="12" spans="1:10" s="8" customFormat="1" ht="13.5" thickBot="1">
      <c r="A12" s="7"/>
      <c r="B12" s="43" t="s">
        <v>29</v>
      </c>
      <c r="C12" s="61">
        <f t="shared" si="1"/>
        <v>0</v>
      </c>
      <c r="D12" s="56">
        <v>0</v>
      </c>
      <c r="E12" s="57">
        <v>0</v>
      </c>
      <c r="F12" s="57">
        <v>0</v>
      </c>
      <c r="G12" s="58">
        <v>0</v>
      </c>
      <c r="H12" s="60">
        <v>0</v>
      </c>
      <c r="I12" s="60">
        <v>65000</v>
      </c>
      <c r="J12" s="61">
        <f t="shared" si="3"/>
        <v>65000</v>
      </c>
    </row>
  </sheetData>
  <sheetProtection sheet="1" objects="1" scenarios="1" formatCells="0" formatColumns="0" formatRows="0" autoFilter="0"/>
  <autoFilter ref="A2:O10"/>
  <mergeCells count="3">
    <mergeCell ref="A3:B3"/>
    <mergeCell ref="A4:B4"/>
    <mergeCell ref="A5:B5"/>
  </mergeCells>
  <conditionalFormatting sqref="D6:E10 G6:I10">
    <cfRule type="expression" dxfId="17" priority="32">
      <formula>D6&lt;&gt;""</formula>
    </cfRule>
  </conditionalFormatting>
  <conditionalFormatting sqref="E9:E10 I10 H6:I9 G9">
    <cfRule type="expression" dxfId="16" priority="30">
      <formula>E6&lt;&gt;""</formula>
    </cfRule>
  </conditionalFormatting>
  <conditionalFormatting sqref="E8">
    <cfRule type="expression" dxfId="15" priority="29">
      <formula>E8&lt;&gt;""</formula>
    </cfRule>
  </conditionalFormatting>
  <conditionalFormatting sqref="G10">
    <cfRule type="expression" dxfId="14" priority="28">
      <formula>G10&lt;&gt;""</formula>
    </cfRule>
  </conditionalFormatting>
  <conditionalFormatting sqref="H10">
    <cfRule type="expression" dxfId="13" priority="27">
      <formula>H10&lt;&gt;""</formula>
    </cfRule>
  </conditionalFormatting>
  <conditionalFormatting sqref="H11:H12">
    <cfRule type="expression" dxfId="12" priority="2">
      <formula>H11&lt;&gt;""</formula>
    </cfRule>
  </conditionalFormatting>
  <conditionalFormatting sqref="D11:E12 G11:I12">
    <cfRule type="expression" dxfId="11" priority="5">
      <formula>D11&lt;&gt;""</formula>
    </cfRule>
  </conditionalFormatting>
  <conditionalFormatting sqref="E11:E12 I11:I12">
    <cfRule type="expression" dxfId="10" priority="4">
      <formula>E11&lt;&gt;""</formula>
    </cfRule>
  </conditionalFormatting>
  <conditionalFormatting sqref="G11:G12">
    <cfRule type="expression" dxfId="9" priority="3">
      <formula>G11&lt;&gt;""</formula>
    </cfRule>
  </conditionalFormatting>
  <conditionalFormatting sqref="F6:F12">
    <cfRule type="expression" dxfId="8" priority="1">
      <formula>F6&lt;&gt;""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tabColor rgb="FFFF0000"/>
  </sheetPr>
  <dimension ref="A1:P15"/>
  <sheetViews>
    <sheetView zoomScale="90" zoomScaleNormal="90" workbookViewId="0">
      <pane xSplit="1" ySplit="4" topLeftCell="J11" activePane="bottomRight" state="frozen"/>
      <selection activeCell="F2628" sqref="F2628"/>
      <selection pane="topRight" activeCell="F2628" sqref="F2628"/>
      <selection pane="bottomLeft" activeCell="F2628" sqref="F2628"/>
      <selection pane="bottomRight" activeCell="N16" sqref="N16"/>
    </sheetView>
  </sheetViews>
  <sheetFormatPr defaultColWidth="12" defaultRowHeight="13" outlineLevelRow="1"/>
  <cols>
    <col min="1" max="1" width="50.44140625" style="5" customWidth="1"/>
    <col min="2" max="2" width="18.33203125" style="4" customWidth="1"/>
    <col min="3" max="3" width="15.77734375" style="4" customWidth="1"/>
    <col min="4" max="4" width="15.109375" style="4" customWidth="1"/>
    <col min="5" max="5" width="18" style="4" customWidth="1"/>
    <col min="6" max="6" width="14" style="1" bestFit="1" customWidth="1"/>
    <col min="7" max="7" width="18.33203125" style="4" customWidth="1"/>
    <col min="8" max="8" width="15.77734375" style="4" customWidth="1"/>
    <col min="9" max="9" width="15.109375" style="4" customWidth="1"/>
    <col min="10" max="10" width="18" style="4" customWidth="1"/>
    <col min="11" max="11" width="14" style="1" bestFit="1" customWidth="1"/>
    <col min="12" max="12" width="18.33203125" style="4" customWidth="1"/>
    <col min="13" max="13" width="15.77734375" style="4" customWidth="1"/>
    <col min="14" max="14" width="15.109375" style="4" customWidth="1"/>
    <col min="15" max="15" width="18" style="4" customWidth="1"/>
    <col min="16" max="16" width="14" style="1" bestFit="1" customWidth="1"/>
    <col min="17" max="16384" width="12" style="1"/>
  </cols>
  <sheetData>
    <row r="1" spans="1:16" hidden="1" outlineLevel="1"/>
    <row r="2" spans="1:16" ht="26.25" customHeight="1" collapsed="1">
      <c r="A2" s="32" t="s">
        <v>13</v>
      </c>
      <c r="B2" s="33"/>
      <c r="E2" s="25"/>
      <c r="J2" s="25"/>
      <c r="O2" s="25"/>
    </row>
    <row r="3" spans="1:16">
      <c r="A3" s="9"/>
      <c r="B3" s="72">
        <v>2016</v>
      </c>
      <c r="C3" s="73"/>
      <c r="D3" s="73"/>
      <c r="E3" s="74"/>
      <c r="G3" s="72">
        <v>2017</v>
      </c>
      <c r="H3" s="73"/>
      <c r="I3" s="73"/>
      <c r="J3" s="74"/>
      <c r="L3" s="72">
        <v>2018</v>
      </c>
      <c r="M3" s="73"/>
      <c r="N3" s="73"/>
      <c r="O3" s="74"/>
    </row>
    <row r="4" spans="1:16">
      <c r="A4" s="9" t="s">
        <v>11</v>
      </c>
      <c r="B4" s="26" t="s">
        <v>8</v>
      </c>
      <c r="C4" s="26" t="s">
        <v>9</v>
      </c>
      <c r="D4" s="26" t="s">
        <v>19</v>
      </c>
      <c r="E4" s="26" t="s">
        <v>0</v>
      </c>
      <c r="F4" s="30" t="s">
        <v>10</v>
      </c>
      <c r="G4" s="26" t="s">
        <v>8</v>
      </c>
      <c r="H4" s="26" t="s">
        <v>9</v>
      </c>
      <c r="I4" s="26" t="s">
        <v>19</v>
      </c>
      <c r="J4" s="26" t="s">
        <v>0</v>
      </c>
      <c r="K4" s="30" t="s">
        <v>10</v>
      </c>
      <c r="L4" s="26" t="s">
        <v>8</v>
      </c>
      <c r="M4" s="26" t="s">
        <v>9</v>
      </c>
      <c r="N4" s="26" t="s">
        <v>19</v>
      </c>
      <c r="O4" s="26" t="s">
        <v>0</v>
      </c>
      <c r="P4" s="30" t="s">
        <v>10</v>
      </c>
    </row>
    <row r="5" spans="1:16" s="20" customFormat="1">
      <c r="A5" s="35" t="s">
        <v>14</v>
      </c>
      <c r="B5" s="36">
        <f>B6</f>
        <v>38500</v>
      </c>
      <c r="C5" s="36">
        <f t="shared" ref="C5:D5" si="0">C6</f>
        <v>31000</v>
      </c>
      <c r="D5" s="36">
        <f t="shared" si="0"/>
        <v>115500</v>
      </c>
      <c r="E5" s="36">
        <f t="shared" ref="E5" si="1">E6</f>
        <v>185000</v>
      </c>
      <c r="F5" s="37"/>
      <c r="G5" s="36">
        <f>G6</f>
        <v>10000</v>
      </c>
      <c r="H5" s="36">
        <f t="shared" ref="H5" si="2">H6</f>
        <v>27000</v>
      </c>
      <c r="I5" s="36">
        <f t="shared" ref="I5" si="3">I6</f>
        <v>13000</v>
      </c>
      <c r="J5" s="36">
        <f t="shared" ref="J5" si="4">J6</f>
        <v>50000</v>
      </c>
      <c r="K5" s="37"/>
      <c r="L5" s="36">
        <f>L6</f>
        <v>50000</v>
      </c>
      <c r="M5" s="36">
        <f t="shared" ref="M5" si="5">M6</f>
        <v>47000</v>
      </c>
      <c r="N5" s="36">
        <f t="shared" ref="N5" si="6">N6</f>
        <v>18000</v>
      </c>
      <c r="O5" s="36">
        <f t="shared" ref="O5" si="7">O6</f>
        <v>115000</v>
      </c>
      <c r="P5" s="37"/>
    </row>
    <row r="6" spans="1:16" s="20" customFormat="1" ht="42">
      <c r="A6" s="38" t="str">
        <f>'Exp planification'!A3</f>
        <v>Program 1 Enhance implementation of NBSAP through participatory planning, knowledge management and capacity building</v>
      </c>
      <c r="B6" s="39">
        <f>B7</f>
        <v>38500</v>
      </c>
      <c r="C6" s="39">
        <f>C7</f>
        <v>31000</v>
      </c>
      <c r="D6" s="39">
        <f>D7</f>
        <v>115500</v>
      </c>
      <c r="E6" s="39">
        <f>'Exp planification'!C3</f>
        <v>185000</v>
      </c>
      <c r="F6" s="29">
        <f t="shared" ref="F6:F15" si="8">IF((B6+C6+D6)=0,0,E6-SUM(B6:D6))</f>
        <v>0</v>
      </c>
      <c r="G6" s="39">
        <f>G7</f>
        <v>10000</v>
      </c>
      <c r="H6" s="39">
        <f>H7</f>
        <v>27000</v>
      </c>
      <c r="I6" s="39">
        <f>I7</f>
        <v>13000</v>
      </c>
      <c r="J6" s="39">
        <f>'Exp planification'!H3</f>
        <v>50000</v>
      </c>
      <c r="K6" s="29">
        <f t="shared" ref="K6:K15" si="9">IF((G6+H6+I6)=0,0,J6-SUM(G6:I6))</f>
        <v>0</v>
      </c>
      <c r="L6" s="39">
        <f>L7</f>
        <v>50000</v>
      </c>
      <c r="M6" s="39">
        <f>M7</f>
        <v>47000</v>
      </c>
      <c r="N6" s="39">
        <f>N7</f>
        <v>18000</v>
      </c>
      <c r="O6" s="39">
        <f>'Exp planification'!I3</f>
        <v>115000</v>
      </c>
      <c r="P6" s="29">
        <f t="shared" ref="P6:P15" si="10">IF((L6+M6+N6)=0,0,O6-SUM(L6:N6))</f>
        <v>0</v>
      </c>
    </row>
    <row r="7" spans="1:16" s="20" customFormat="1" ht="67" customHeight="1">
      <c r="A7" s="40" t="str">
        <f>'Exp planification'!A4</f>
        <v>Sub-program 1.1 By 2022, ecosystems that provide essential services and contribute to health, livelihoods and well-being are safeguarded, and restoration programmes have been initiated for degraded ecosystems covering at least 15 per cent  of the priority areas</v>
      </c>
      <c r="B7" s="41">
        <f>B8</f>
        <v>38500</v>
      </c>
      <c r="C7" s="41">
        <f t="shared" ref="C7:D7" si="11">C8</f>
        <v>31000</v>
      </c>
      <c r="D7" s="41">
        <f t="shared" si="11"/>
        <v>115500</v>
      </c>
      <c r="E7" s="41">
        <f>'Exp planification'!C4</f>
        <v>185000</v>
      </c>
      <c r="F7" s="29">
        <f t="shared" si="8"/>
        <v>0</v>
      </c>
      <c r="G7" s="41">
        <f>G8</f>
        <v>10000</v>
      </c>
      <c r="H7" s="41">
        <f t="shared" ref="H7:I7" si="12">H8</f>
        <v>27000</v>
      </c>
      <c r="I7" s="41">
        <f t="shared" si="12"/>
        <v>13000</v>
      </c>
      <c r="J7" s="41">
        <f>'Exp planification'!H4</f>
        <v>50000</v>
      </c>
      <c r="K7" s="29">
        <f t="shared" si="9"/>
        <v>0</v>
      </c>
      <c r="L7" s="41">
        <f>L8</f>
        <v>50000</v>
      </c>
      <c r="M7" s="41">
        <f t="shared" ref="M7:N7" si="13">M8</f>
        <v>47000</v>
      </c>
      <c r="N7" s="41">
        <f t="shared" si="13"/>
        <v>18000</v>
      </c>
      <c r="O7" s="41">
        <f>'Exp planification'!I4</f>
        <v>115000</v>
      </c>
      <c r="P7" s="29">
        <f t="shared" si="10"/>
        <v>0</v>
      </c>
    </row>
    <row r="8" spans="1:16" s="20" customFormat="1" ht="39">
      <c r="A8" s="23" t="str">
        <f>'Exp planification'!A5</f>
        <v>Action 1.1.1 Foster the implementation of integrated water management plans, including restoration and protection of critical wetlands systems</v>
      </c>
      <c r="B8" s="21">
        <f>SUM(B9:B15)</f>
        <v>38500</v>
      </c>
      <c r="C8" s="21">
        <f>SUM(C9:C15)</f>
        <v>31000</v>
      </c>
      <c r="D8" s="21">
        <f>SUM(D9:D15)</f>
        <v>115500</v>
      </c>
      <c r="E8" s="21">
        <f>'Exp planification'!C5</f>
        <v>185000</v>
      </c>
      <c r="F8" s="29">
        <f t="shared" si="8"/>
        <v>0</v>
      </c>
      <c r="G8" s="21">
        <f>SUM(G9:G15)</f>
        <v>10000</v>
      </c>
      <c r="H8" s="21">
        <f>SUM(H9:H15)</f>
        <v>27000</v>
      </c>
      <c r="I8" s="21">
        <f>SUM(I9:I15)</f>
        <v>13000</v>
      </c>
      <c r="J8" s="21">
        <f>'Exp planification'!H5</f>
        <v>50000</v>
      </c>
      <c r="K8" s="29">
        <f t="shared" si="9"/>
        <v>0</v>
      </c>
      <c r="L8" s="21">
        <f>SUM(L9:L15)</f>
        <v>50000</v>
      </c>
      <c r="M8" s="21">
        <f>SUM(M9:M15)</f>
        <v>47000</v>
      </c>
      <c r="N8" s="21">
        <f>SUM(N9:N15)</f>
        <v>18000</v>
      </c>
      <c r="O8" s="21">
        <f>'Exp planification'!I5</f>
        <v>115000</v>
      </c>
      <c r="P8" s="29">
        <f t="shared" si="10"/>
        <v>0</v>
      </c>
    </row>
    <row r="9" spans="1:16" s="20" customFormat="1">
      <c r="A9" s="28" t="str">
        <f>'Exp planification'!B6</f>
        <v>Stakeholder forum (workshop for implementing agencies)</v>
      </c>
      <c r="B9" s="34">
        <v>10000</v>
      </c>
      <c r="C9" s="34">
        <v>10000</v>
      </c>
      <c r="D9" s="34">
        <v>10000</v>
      </c>
      <c r="E9" s="22">
        <f>'Exp planification'!C6</f>
        <v>30000</v>
      </c>
      <c r="F9" s="29">
        <f t="shared" si="8"/>
        <v>0</v>
      </c>
      <c r="G9" s="34"/>
      <c r="H9" s="34"/>
      <c r="I9" s="34"/>
      <c r="J9" s="22">
        <f>'Exp planification'!H6</f>
        <v>0</v>
      </c>
      <c r="K9" s="29">
        <f t="shared" si="9"/>
        <v>0</v>
      </c>
      <c r="L9" s="34"/>
      <c r="M9" s="34"/>
      <c r="N9" s="34"/>
      <c r="O9" s="22">
        <f>'Exp planification'!I6</f>
        <v>0</v>
      </c>
      <c r="P9" s="29">
        <f t="shared" si="10"/>
        <v>0</v>
      </c>
    </row>
    <row r="10" spans="1:16" s="20" customFormat="1">
      <c r="A10" s="28" t="str">
        <f>'Exp planification'!B7</f>
        <v>production of monitoring and evaluation plan for water mgt</v>
      </c>
      <c r="B10" s="34">
        <v>1000</v>
      </c>
      <c r="C10" s="34">
        <v>2500</v>
      </c>
      <c r="D10" s="34">
        <v>1500</v>
      </c>
      <c r="E10" s="22">
        <f>'Exp planification'!C7</f>
        <v>5000</v>
      </c>
      <c r="F10" s="29">
        <f t="shared" si="8"/>
        <v>0</v>
      </c>
      <c r="G10" s="34"/>
      <c r="H10" s="34"/>
      <c r="I10" s="34"/>
      <c r="J10" s="22">
        <f>'Exp planification'!H7</f>
        <v>0</v>
      </c>
      <c r="K10" s="29">
        <f t="shared" si="9"/>
        <v>0</v>
      </c>
      <c r="L10" s="34"/>
      <c r="M10" s="34"/>
      <c r="N10" s="34"/>
      <c r="O10" s="22">
        <f>'Exp planification'!I7</f>
        <v>0</v>
      </c>
      <c r="P10" s="29">
        <f t="shared" si="10"/>
        <v>0</v>
      </c>
    </row>
    <row r="11" spans="1:16" s="20" customFormat="1">
      <c r="A11" s="28" t="str">
        <f>'Exp planification'!B8</f>
        <v>monitoring and evaluation assessment tours1</v>
      </c>
      <c r="B11" s="34">
        <v>5000</v>
      </c>
      <c r="C11" s="34">
        <v>5000</v>
      </c>
      <c r="D11" s="34">
        <v>30000</v>
      </c>
      <c r="E11" s="22">
        <f>'Exp planification'!C8</f>
        <v>40000</v>
      </c>
      <c r="F11" s="29">
        <f t="shared" si="8"/>
        <v>0</v>
      </c>
      <c r="G11" s="34">
        <v>3000</v>
      </c>
      <c r="H11" s="34">
        <v>7000</v>
      </c>
      <c r="I11" s="34">
        <v>10000</v>
      </c>
      <c r="J11" s="22">
        <f>'Exp planification'!H8</f>
        <v>20000</v>
      </c>
      <c r="K11" s="29">
        <f t="shared" si="9"/>
        <v>0</v>
      </c>
      <c r="L11" s="34">
        <v>3000</v>
      </c>
      <c r="M11" s="34">
        <v>7000</v>
      </c>
      <c r="N11" s="34">
        <v>10000</v>
      </c>
      <c r="O11" s="22">
        <f>'Exp planification'!I8</f>
        <v>20000</v>
      </c>
      <c r="P11" s="29">
        <f t="shared" si="10"/>
        <v>0</v>
      </c>
    </row>
    <row r="12" spans="1:16" s="20" customFormat="1">
      <c r="A12" s="28" t="str">
        <f>'Exp planification'!B9</f>
        <v>reporting conference 1</v>
      </c>
      <c r="B12" s="34">
        <v>2500</v>
      </c>
      <c r="C12" s="34">
        <v>7500</v>
      </c>
      <c r="D12" s="34">
        <v>20000</v>
      </c>
      <c r="E12" s="22">
        <f>'Exp planification'!C9</f>
        <v>30000</v>
      </c>
      <c r="F12" s="29">
        <f t="shared" si="8"/>
        <v>0</v>
      </c>
      <c r="G12" s="34">
        <v>7000</v>
      </c>
      <c r="H12" s="34">
        <v>20000</v>
      </c>
      <c r="I12" s="34">
        <v>3000</v>
      </c>
      <c r="J12" s="22">
        <f>'Exp planification'!H9</f>
        <v>30000</v>
      </c>
      <c r="K12" s="29">
        <f t="shared" si="9"/>
        <v>0</v>
      </c>
      <c r="L12" s="34">
        <v>7000</v>
      </c>
      <c r="M12" s="34">
        <v>20000</v>
      </c>
      <c r="N12" s="34">
        <v>3000</v>
      </c>
      <c r="O12" s="22">
        <f>'Exp planification'!I9</f>
        <v>30000</v>
      </c>
      <c r="P12" s="29">
        <f t="shared" si="10"/>
        <v>0</v>
      </c>
    </row>
    <row r="13" spans="1:16" s="20" customFormat="1" ht="26">
      <c r="A13" s="28" t="str">
        <f>'Exp planification'!B10</f>
        <v>consultancy for the formulation of policy for water resources management</v>
      </c>
      <c r="B13" s="34">
        <v>15000</v>
      </c>
      <c r="C13" s="34">
        <v>1000</v>
      </c>
      <c r="D13" s="34">
        <v>4000</v>
      </c>
      <c r="E13" s="22">
        <f>'Exp planification'!C10</f>
        <v>20000</v>
      </c>
      <c r="F13" s="29">
        <f t="shared" si="8"/>
        <v>0</v>
      </c>
      <c r="G13" s="34"/>
      <c r="H13" s="34"/>
      <c r="I13" s="34"/>
      <c r="J13" s="22">
        <f>'Exp planification'!H10</f>
        <v>0</v>
      </c>
      <c r="K13" s="29">
        <f t="shared" si="9"/>
        <v>0</v>
      </c>
      <c r="L13" s="34"/>
      <c r="M13" s="34"/>
      <c r="N13" s="34"/>
      <c r="O13" s="22">
        <f>'Exp planification'!I10</f>
        <v>0</v>
      </c>
      <c r="P13" s="29">
        <f t="shared" si="10"/>
        <v>0</v>
      </c>
    </row>
    <row r="14" spans="1:16" s="65" customFormat="1" ht="26">
      <c r="A14" s="62" t="str">
        <f>'Exp planification'!B11</f>
        <v>consultative workshop for the policy for water resurces management</v>
      </c>
      <c r="B14" s="63">
        <v>5000</v>
      </c>
      <c r="C14" s="63">
        <v>5000</v>
      </c>
      <c r="D14" s="63">
        <v>50000</v>
      </c>
      <c r="E14" s="64">
        <f>'Exp planification'!C11</f>
        <v>60000</v>
      </c>
      <c r="F14" s="29">
        <f t="shared" si="8"/>
        <v>0</v>
      </c>
      <c r="G14" s="63"/>
      <c r="H14" s="63"/>
      <c r="I14" s="63"/>
      <c r="J14" s="64">
        <f>'Exp planification'!H11</f>
        <v>0</v>
      </c>
      <c r="K14" s="29">
        <f t="shared" si="9"/>
        <v>0</v>
      </c>
      <c r="L14" s="63"/>
      <c r="M14" s="63"/>
      <c r="N14" s="63"/>
      <c r="O14" s="64">
        <f>'Exp planification'!I11</f>
        <v>0</v>
      </c>
      <c r="P14" s="29">
        <f t="shared" si="10"/>
        <v>0</v>
      </c>
    </row>
    <row r="15" spans="1:16" s="20" customFormat="1">
      <c r="A15" s="28" t="str">
        <f>'Exp planification'!B12</f>
        <v>policy approval</v>
      </c>
      <c r="B15" s="34"/>
      <c r="C15" s="34"/>
      <c r="D15" s="34"/>
      <c r="E15" s="22">
        <f>'Exp planification'!C12</f>
        <v>0</v>
      </c>
      <c r="F15" s="29">
        <f t="shared" si="8"/>
        <v>0</v>
      </c>
      <c r="G15" s="34"/>
      <c r="H15" s="34"/>
      <c r="I15" s="34"/>
      <c r="J15" s="22">
        <f>'Exp planification'!H12</f>
        <v>0</v>
      </c>
      <c r="K15" s="29">
        <f t="shared" si="9"/>
        <v>0</v>
      </c>
      <c r="L15" s="34">
        <v>40000</v>
      </c>
      <c r="M15" s="34">
        <v>20000</v>
      </c>
      <c r="N15" s="34">
        <v>5000</v>
      </c>
      <c r="O15" s="22">
        <f>'Exp planification'!I12</f>
        <v>65000</v>
      </c>
      <c r="P15" s="29">
        <f t="shared" si="10"/>
        <v>0</v>
      </c>
    </row>
  </sheetData>
  <sheetProtection sheet="1" objects="1" scenarios="1" formatCells="0" formatColumns="0" formatRows="0" autoFilter="0"/>
  <mergeCells count="3">
    <mergeCell ref="B3:E3"/>
    <mergeCell ref="G3:J3"/>
    <mergeCell ref="L3:O3"/>
  </mergeCells>
  <conditionalFormatting sqref="A14:A15 E13:E15 G16:J27 A8:E12 B14:D14 A16:E27 A13:D13 L16:O27">
    <cfRule type="expression" priority="182">
      <formula>#REF!=4</formula>
    </cfRule>
    <cfRule type="expression" dxfId="7" priority="183">
      <formula>#REF!=3</formula>
    </cfRule>
    <cfRule type="expression" dxfId="6" priority="184">
      <formula>#REF!=2</formula>
    </cfRule>
  </conditionalFormatting>
  <conditionalFormatting sqref="G8:I15 B15:D15 L8:N15">
    <cfRule type="expression" priority="41">
      <formula>#REF!=4</formula>
    </cfRule>
    <cfRule type="expression" dxfId="5" priority="42">
      <formula>#REF!=3</formula>
    </cfRule>
    <cfRule type="expression" dxfId="4" priority="43">
      <formula>#REF!=2</formula>
    </cfRule>
  </conditionalFormatting>
  <conditionalFormatting sqref="J8:J15">
    <cfRule type="expression" priority="35">
      <formula>#REF!=4</formula>
    </cfRule>
    <cfRule type="expression" dxfId="3" priority="36">
      <formula>#REF!=3</formula>
    </cfRule>
    <cfRule type="expression" dxfId="2" priority="37">
      <formula>#REF!=2</formula>
    </cfRule>
  </conditionalFormatting>
  <conditionalFormatting sqref="O8:O15">
    <cfRule type="expression" priority="26">
      <formula>#REF!=4</formula>
    </cfRule>
    <cfRule type="expression" dxfId="1" priority="27">
      <formula>#REF!=3</formula>
    </cfRule>
    <cfRule type="expression" dxfId="0" priority="28">
      <formula>#REF!=2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>
    <tabColor rgb="FFFFC000"/>
  </sheetPr>
  <dimension ref="A1:G8"/>
  <sheetViews>
    <sheetView topLeftCell="B1" workbookViewId="0">
      <selection activeCell="B13" sqref="B13"/>
    </sheetView>
  </sheetViews>
  <sheetFormatPr defaultColWidth="12" defaultRowHeight="13" outlineLevelCol="1"/>
  <cols>
    <col min="1" max="1" width="12" style="1" hidden="1" customWidth="1" outlineLevel="1"/>
    <col min="2" max="2" width="22.6640625" style="1" bestFit="1" customWidth="1" collapsed="1"/>
    <col min="3" max="6" width="17" style="1" customWidth="1"/>
    <col min="7" max="16384" width="12" style="1"/>
  </cols>
  <sheetData>
    <row r="1" spans="1:7" ht="18">
      <c r="A1" s="1">
        <v>2</v>
      </c>
      <c r="B1" s="78" t="s">
        <v>17</v>
      </c>
      <c r="C1" s="78"/>
      <c r="D1" s="78"/>
      <c r="E1" s="78"/>
      <c r="F1" s="78"/>
      <c r="G1" s="78"/>
    </row>
    <row r="2" spans="1:7" ht="13.5" thickBot="1"/>
    <row r="3" spans="1:7" ht="18">
      <c r="B3" s="75" t="s">
        <v>15</v>
      </c>
      <c r="C3" s="76"/>
      <c r="D3" s="76"/>
      <c r="E3" s="76"/>
      <c r="F3" s="76"/>
      <c r="G3" s="77"/>
    </row>
    <row r="4" spans="1:7" ht="15.5">
      <c r="B4" s="14" t="s">
        <v>16</v>
      </c>
      <c r="C4" s="12">
        <v>2016</v>
      </c>
      <c r="D4" s="12">
        <f>C4+1</f>
        <v>2017</v>
      </c>
      <c r="E4" s="12">
        <f>D4+1</f>
        <v>2018</v>
      </c>
      <c r="F4" s="12" t="s">
        <v>0</v>
      </c>
      <c r="G4" s="15" t="s">
        <v>1</v>
      </c>
    </row>
    <row r="5" spans="1:7" ht="15.5">
      <c r="B5" s="42" t="s">
        <v>8</v>
      </c>
      <c r="C5" s="11">
        <f>'Costs by categories'!B5</f>
        <v>38500</v>
      </c>
      <c r="D5" s="11">
        <f>'Costs by categories'!G5</f>
        <v>10000</v>
      </c>
      <c r="E5" s="11">
        <f>'Costs by categories'!L5</f>
        <v>50000</v>
      </c>
      <c r="F5" s="13">
        <f>SUM(C5:E5)</f>
        <v>98500</v>
      </c>
      <c r="G5" s="16">
        <f>F5/$F$8</f>
        <v>0.28142857142857142</v>
      </c>
    </row>
    <row r="6" spans="1:7" ht="15.5">
      <c r="B6" s="42" t="s">
        <v>9</v>
      </c>
      <c r="C6" s="11">
        <f>'Costs by categories'!C5</f>
        <v>31000</v>
      </c>
      <c r="D6" s="11">
        <f>'Costs by categories'!H5</f>
        <v>27000</v>
      </c>
      <c r="E6" s="11">
        <f>'Costs by categories'!M5</f>
        <v>47000</v>
      </c>
      <c r="F6" s="13">
        <f>SUM(C6:E6)</f>
        <v>105000</v>
      </c>
      <c r="G6" s="16">
        <f>F6/$F$8</f>
        <v>0.3</v>
      </c>
    </row>
    <row r="7" spans="1:7" ht="15.5">
      <c r="B7" s="42" t="s">
        <v>19</v>
      </c>
      <c r="C7" s="11">
        <f>'Costs by categories'!D5</f>
        <v>115500</v>
      </c>
      <c r="D7" s="11">
        <f>'Costs by categories'!I5</f>
        <v>13000</v>
      </c>
      <c r="E7" s="11">
        <f>'Costs by categories'!N5</f>
        <v>18000</v>
      </c>
      <c r="F7" s="13">
        <f>SUM(C7:E7)</f>
        <v>146500</v>
      </c>
      <c r="G7" s="16">
        <f>F7/$F$8</f>
        <v>0.41857142857142859</v>
      </c>
    </row>
    <row r="8" spans="1:7" ht="16" thickBot="1">
      <c r="B8" s="17" t="s">
        <v>18</v>
      </c>
      <c r="C8" s="18">
        <f>SUM(C5:C7)</f>
        <v>185000</v>
      </c>
      <c r="D8" s="18">
        <f>SUM(D5:D7)</f>
        <v>50000</v>
      </c>
      <c r="E8" s="18">
        <f>SUM(E5:E7)</f>
        <v>115000</v>
      </c>
      <c r="F8" s="18">
        <f>SUM(F5:F7)</f>
        <v>350000</v>
      </c>
      <c r="G8" s="19">
        <f>F8/$F$8</f>
        <v>1</v>
      </c>
    </row>
  </sheetData>
  <sheetProtection sheet="1" objects="1" scenarios="1" formatCells="0" formatColumns="0" formatRows="0" autoFilter="0"/>
  <mergeCells count="2">
    <mergeCell ref="B3:G3"/>
    <mergeCell ref="B1:G1"/>
  </mergeCells>
  <dataValidations count="1">
    <dataValidation type="list" allowBlank="1" showInputMessage="1" showErrorMessage="1" sqref="B3">
      <formula1>Programme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 planification</vt:lpstr>
      <vt:lpstr>Costs by categories</vt:lpstr>
      <vt:lpstr>Chart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Csoban Somodi</dc:creator>
  <cp:lastModifiedBy>Csob</cp:lastModifiedBy>
  <cp:lastPrinted>2015-02-24T13:29:21Z</cp:lastPrinted>
  <dcterms:created xsi:type="dcterms:W3CDTF">2012-03-27T03:51:19Z</dcterms:created>
  <dcterms:modified xsi:type="dcterms:W3CDTF">2015-11-25T09:08:31Z</dcterms:modified>
</cp:coreProperties>
</file>