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Uganda\Exercise\"/>
    </mc:Choice>
  </mc:AlternateContent>
  <bookViews>
    <workbookView xWindow="0" yWindow="0" windowWidth="19200" windowHeight="6430" tabRatio="915" activeTab="1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P15" i="34" l="1"/>
  <c r="K15" i="34"/>
  <c r="F15" i="34"/>
  <c r="P14" i="34"/>
  <c r="K14" i="34"/>
  <c r="F14" i="34"/>
  <c r="F12" i="34"/>
  <c r="P11" i="34"/>
  <c r="K11" i="34"/>
  <c r="P10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E5" i="52"/>
  <c r="D5" i="52"/>
  <c r="L7" i="34" l="1"/>
  <c r="G7" i="34"/>
  <c r="B7" i="34"/>
  <c r="C8" i="52"/>
  <c r="C6" i="52"/>
  <c r="O13" i="34" l="1"/>
  <c r="P13" i="34" s="1"/>
  <c r="O14" i="34"/>
  <c r="O15" i="34"/>
  <c r="J13" i="34"/>
  <c r="K13" i="34" s="1"/>
  <c r="J14" i="34"/>
  <c r="J15" i="34"/>
  <c r="E13" i="34"/>
  <c r="F13" i="34" s="1"/>
  <c r="A14" i="34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C9" i="52"/>
  <c r="J9" i="52" s="1"/>
  <c r="C7" i="52"/>
  <c r="J7" i="52" s="1"/>
  <c r="J6" i="52"/>
  <c r="J12" i="52" l="1"/>
  <c r="E14" i="34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P12" i="34" s="1"/>
  <c r="O11" i="34"/>
  <c r="O10" i="34"/>
  <c r="O9" i="34"/>
  <c r="P9" i="34" s="1"/>
  <c r="J12" i="34"/>
  <c r="K12" i="34" s="1"/>
  <c r="J11" i="34"/>
  <c r="J10" i="34"/>
  <c r="K10" i="34" s="1"/>
  <c r="J9" i="34"/>
  <c r="K9" i="34" s="1"/>
  <c r="E12" i="34"/>
  <c r="J8" i="34"/>
  <c r="K8" i="34" s="1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</calcChain>
</file>

<file path=xl/sharedStrings.xml><?xml version="1.0" encoding="utf-8"?>
<sst xmlns="http://schemas.openxmlformats.org/spreadsheetml/2006/main" count="44" uniqueCount="30">
  <si>
    <t>Total</t>
  </si>
  <si>
    <t>%</t>
  </si>
  <si>
    <t>Activity structure</t>
  </si>
  <si>
    <t>Total 2016-2018</t>
  </si>
  <si>
    <t>Q1</t>
  </si>
  <si>
    <t>Q2</t>
  </si>
  <si>
    <t>Q3</t>
  </si>
  <si>
    <t>Q4</t>
  </si>
  <si>
    <t>Salary</t>
  </si>
  <si>
    <t>Operating Exp</t>
  </si>
  <si>
    <t>Validation</t>
  </si>
  <si>
    <t>Categories of expenses</t>
  </si>
  <si>
    <t>Costing Exercise</t>
  </si>
  <si>
    <t>Sub-division of costs by categories</t>
  </si>
  <si>
    <t>Sum by Expenses</t>
  </si>
  <si>
    <t>Expenses by categories</t>
  </si>
  <si>
    <t>Categories/years</t>
  </si>
  <si>
    <t>Expenses by categories from 2016-2018</t>
  </si>
  <si>
    <t>TOTAL expenses</t>
  </si>
  <si>
    <t>Activity6</t>
  </si>
  <si>
    <t>Activity7</t>
  </si>
  <si>
    <t>Investment</t>
  </si>
  <si>
    <t>Program 1 Enhance implementation of NBSAP through participatory planning, knowledge management and capacity building</t>
  </si>
  <si>
    <t>Sub-program 1.1 By 2022, ecosystems that provide essential services and contribute to health, livelihoods and well-being are safeguarded, and restoration programmes have been initiated for degraded ecosystems covering at least 15 per cent  of the priority areas</t>
  </si>
  <si>
    <t>Action 1.1.1 Foster the implementation of integrated water management plans, including restoration and protection of critical wetlands systems</t>
  </si>
  <si>
    <t>Indentification  and orientation of the stake holders</t>
  </si>
  <si>
    <t>strenghthen the national water quality giudelines</t>
  </si>
  <si>
    <t>Establish a national rivers and wetlands rehabilitation programe linked to reduction of pollutants</t>
  </si>
  <si>
    <t>promote measures to reduce agricultural wastes, fertilizers and agro-chemicals entering rivers and wetlands</t>
  </si>
  <si>
    <t>Identify the critical areas and establish their level of degradation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</si>
</sst>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70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b/>
      <sz val="14"/>
      <color indexed="9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65" fillId="0" borderId="2" xfId="0" applyNumberFormat="1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vertical="center"/>
    </xf>
    <xf numFmtId="0" fontId="67" fillId="3" borderId="0" xfId="0" applyFont="1" applyFill="1" applyAlignment="1">
      <alignment horizontal="left" vertical="center" wrapText="1"/>
    </xf>
    <xf numFmtId="0" fontId="67" fillId="3" borderId="0" xfId="0" applyFont="1" applyFill="1" applyAlignment="1">
      <alignment vertical="center"/>
    </xf>
    <xf numFmtId="0" fontId="67" fillId="3" borderId="24" xfId="0" applyFont="1" applyFill="1" applyBorder="1" applyAlignment="1">
      <alignment horizontal="center" vertical="center" wrapText="1"/>
    </xf>
    <xf numFmtId="0" fontId="67" fillId="3" borderId="0" xfId="0" applyFont="1" applyFill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37" fontId="67" fillId="46" borderId="25" xfId="0" applyNumberFormat="1" applyFont="1" applyFill="1" applyBorder="1" applyAlignment="1" applyProtection="1">
      <alignment horizontal="right" vertical="center"/>
    </xf>
    <xf numFmtId="37" fontId="67" fillId="4" borderId="0" xfId="0" applyNumberFormat="1" applyFont="1" applyFill="1" applyAlignment="1" applyProtection="1">
      <alignment horizontal="right" vertical="center"/>
    </xf>
    <xf numFmtId="37" fontId="67" fillId="4" borderId="25" xfId="0" applyNumberFormat="1" applyFont="1" applyFill="1" applyBorder="1" applyAlignment="1" applyProtection="1">
      <alignment horizontal="right" vertical="center"/>
    </xf>
    <xf numFmtId="37" fontId="15" fillId="47" borderId="26" xfId="0" applyNumberFormat="1" applyFont="1" applyFill="1" applyBorder="1" applyAlignment="1" applyProtection="1">
      <alignment horizontal="right" vertical="center"/>
    </xf>
    <xf numFmtId="37" fontId="15" fillId="2" borderId="4" xfId="0" applyNumberFormat="1" applyFont="1" applyFill="1" applyBorder="1" applyAlignment="1" applyProtection="1">
      <alignment horizontal="right" vertical="center"/>
    </xf>
    <xf numFmtId="37" fontId="15" fillId="2" borderId="1" xfId="0" applyNumberFormat="1" applyFont="1" applyFill="1" applyBorder="1" applyAlignment="1" applyProtection="1">
      <alignment horizontal="right" vertical="center"/>
    </xf>
    <xf numFmtId="37" fontId="15" fillId="2" borderId="2" xfId="0" applyNumberFormat="1" applyFont="1" applyFill="1" applyBorder="1" applyAlignment="1" applyProtection="1">
      <alignment horizontal="right" vertical="center"/>
    </xf>
    <xf numFmtId="37" fontId="15" fillId="2" borderId="26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vertical="center"/>
    </xf>
    <xf numFmtId="37" fontId="15" fillId="48" borderId="26" xfId="0" applyNumberFormat="1" applyFont="1" applyFill="1" applyBorder="1" applyAlignment="1" applyProtection="1">
      <alignment horizontal="right" vertical="center"/>
    </xf>
    <xf numFmtId="37" fontId="15" fillId="5" borderId="4" xfId="0" applyNumberFormat="1" applyFont="1" applyFill="1" applyBorder="1" applyAlignment="1" applyProtection="1">
      <alignment horizontal="right" vertical="center"/>
    </xf>
    <xf numFmtId="37" fontId="15" fillId="5" borderId="1" xfId="0" applyNumberFormat="1" applyFont="1" applyFill="1" applyBorder="1" applyAlignment="1" applyProtection="1">
      <alignment horizontal="right" vertical="center"/>
    </xf>
    <xf numFmtId="37" fontId="15" fillId="5" borderId="2" xfId="0" applyNumberFormat="1" applyFont="1" applyFill="1" applyBorder="1" applyAlignment="1" applyProtection="1">
      <alignment horizontal="right" vertical="center"/>
    </xf>
    <xf numFmtId="37" fontId="15" fillId="5" borderId="26" xfId="0" applyNumberFormat="1" applyFont="1" applyFill="1" applyBorder="1" applyAlignment="1" applyProtection="1">
      <alignment horizontal="right" vertical="center"/>
    </xf>
    <xf numFmtId="0" fontId="15" fillId="0" borderId="1" xfId="0" applyFont="1" applyBorder="1" applyAlignment="1">
      <alignment horizontal="left" vertical="center"/>
    </xf>
    <xf numFmtId="49" fontId="66" fillId="0" borderId="2" xfId="0" applyNumberFormat="1" applyFont="1" applyFill="1" applyBorder="1" applyAlignment="1" applyProtection="1">
      <alignment horizontal="left" vertical="center"/>
      <protection locked="0"/>
    </xf>
    <xf numFmtId="37" fontId="66" fillId="1" borderId="26" xfId="13" applyNumberFormat="1" applyFont="1" applyFill="1" applyBorder="1" applyAlignment="1" applyProtection="1">
      <alignment horizontal="right" vertical="center"/>
    </xf>
    <xf numFmtId="37" fontId="66" fillId="0" borderId="4" xfId="13" applyNumberFormat="1" applyFont="1" applyFill="1" applyBorder="1" applyAlignment="1" applyProtection="1">
      <alignment horizontal="right" vertical="center"/>
      <protection locked="0"/>
    </xf>
    <xf numFmtId="37" fontId="66" fillId="0" borderId="1" xfId="13" applyNumberFormat="1" applyFont="1" applyFill="1" applyBorder="1" applyAlignment="1" applyProtection="1">
      <alignment horizontal="right" vertical="center"/>
      <protection locked="0"/>
    </xf>
    <xf numFmtId="37" fontId="66" fillId="0" borderId="2" xfId="13" applyNumberFormat="1" applyFont="1" applyFill="1" applyBorder="1" applyAlignment="1" applyProtection="1">
      <alignment horizontal="right" vertical="center"/>
      <protection locked="0"/>
    </xf>
    <xf numFmtId="37" fontId="66" fillId="0" borderId="26" xfId="13" applyNumberFormat="1" applyFont="1" applyFill="1" applyBorder="1" applyAlignment="1" applyProtection="1">
      <alignment horizontal="right" vertical="center"/>
      <protection locked="0"/>
    </xf>
    <xf numFmtId="37" fontId="66" fillId="0" borderId="0" xfId="0" applyNumberFormat="1" applyFont="1" applyAlignment="1" applyProtection="1">
      <alignment horizontal="right" vertical="center"/>
      <protection locked="0"/>
    </xf>
    <xf numFmtId="37" fontId="66" fillId="0" borderId="27" xfId="13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8" fillId="44" borderId="0" xfId="0" applyFont="1" applyFill="1" applyAlignment="1">
      <alignment horizontal="left" vertical="center"/>
    </xf>
    <xf numFmtId="0" fontId="69" fillId="44" borderId="0" xfId="0" applyFont="1" applyFill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 applyProtection="1">
      <alignment horizontal="center" vertical="center"/>
      <protection locked="0"/>
    </xf>
    <xf numFmtId="0" fontId="67" fillId="4" borderId="23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15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94"/>
          <c:y val="3.0037546933667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52"/>
          <c:w val="0.90004155730533697"/>
          <c:h val="0.49447557478344001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40000</c:v>
                </c:pt>
                <c:pt idx="1">
                  <c:v>35000</c:v>
                </c:pt>
                <c:pt idx="2">
                  <c:v>15000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25000</c:v>
                </c:pt>
                <c:pt idx="1">
                  <c:v>40000</c:v>
                </c:pt>
                <c:pt idx="2">
                  <c:v>15000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30000</c:v>
                </c:pt>
                <c:pt idx="1">
                  <c:v>10000</c:v>
                </c:pt>
                <c:pt idx="2">
                  <c:v>25000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330880"/>
        <c:axId val="595515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5153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515232"/>
        <c:crosses val="autoZero"/>
        <c:auto val="0"/>
        <c:lblOffset val="100"/>
        <c:baseTimeUnit val="days"/>
        <c:majorUnit val="1"/>
      </c:dateAx>
      <c:valAx>
        <c:axId val="5955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3088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lang="en-US"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59"/>
  <sheetViews>
    <sheetView showRuler="0" zoomScale="90" zoomScaleNormal="90" zoomScalePageLayoutView="125" workbookViewId="0">
      <pane ySplit="2" topLeftCell="A3" activePane="bottomLeft" state="frozen"/>
      <selection pane="bottomLeft" activeCell="D12" sqref="D12"/>
    </sheetView>
  </sheetViews>
  <sheetFormatPr defaultColWidth="14" defaultRowHeight="30.5" outlineLevelCol="1"/>
  <cols>
    <col min="1" max="1" width="7.77734375" style="73" customWidth="1"/>
    <col min="2" max="2" width="90.33203125" style="72" customWidth="1"/>
    <col min="3" max="3" width="14" style="74" customWidth="1"/>
    <col min="4" max="7" width="14" style="74" customWidth="1" outlineLevel="1"/>
    <col min="8" max="10" width="14" style="74" customWidth="1"/>
    <col min="11" max="16384" width="14" style="72"/>
  </cols>
  <sheetData>
    <row r="1" spans="1:10" hidden="1">
      <c r="A1" s="69" t="s">
        <v>12</v>
      </c>
      <c r="B1" s="70"/>
      <c r="C1" s="71"/>
      <c r="D1" s="71"/>
      <c r="E1" s="71"/>
      <c r="F1" s="71"/>
      <c r="G1" s="71"/>
      <c r="H1" s="71"/>
      <c r="I1" s="71"/>
      <c r="J1" s="71"/>
    </row>
    <row r="2" spans="1:10" s="44" customFormat="1" ht="29.5" customHeight="1">
      <c r="A2" s="40"/>
      <c r="B2" s="41" t="s">
        <v>2</v>
      </c>
      <c r="C2" s="42">
        <v>2016</v>
      </c>
      <c r="D2" s="43" t="s">
        <v>4</v>
      </c>
      <c r="E2" s="43" t="s">
        <v>5</v>
      </c>
      <c r="F2" s="43" t="s">
        <v>6</v>
      </c>
      <c r="G2" s="43" t="s">
        <v>7</v>
      </c>
      <c r="H2" s="42">
        <v>2017</v>
      </c>
      <c r="I2" s="42">
        <v>2018</v>
      </c>
      <c r="J2" s="42" t="s">
        <v>3</v>
      </c>
    </row>
    <row r="3" spans="1:10" s="44" customFormat="1" ht="33.65" customHeight="1">
      <c r="A3" s="75" t="s">
        <v>22</v>
      </c>
      <c r="B3" s="75"/>
      <c r="C3" s="45">
        <f>SUM(D3:G3)</f>
        <v>95000</v>
      </c>
      <c r="D3" s="46">
        <f>D4</f>
        <v>45000</v>
      </c>
      <c r="E3" s="46">
        <f t="shared" ref="E3:I4" si="0">E4</f>
        <v>26000</v>
      </c>
      <c r="F3" s="46">
        <f t="shared" si="0"/>
        <v>14000</v>
      </c>
      <c r="G3" s="46">
        <f t="shared" si="0"/>
        <v>10000</v>
      </c>
      <c r="H3" s="47">
        <f t="shared" si="0"/>
        <v>85000</v>
      </c>
      <c r="I3" s="47">
        <f t="shared" si="0"/>
        <v>55000</v>
      </c>
      <c r="J3" s="45">
        <f>C3+H3+I3</f>
        <v>235000</v>
      </c>
    </row>
    <row r="4" spans="1:10" s="53" customFormat="1" ht="67.5" customHeight="1">
      <c r="A4" s="76" t="s">
        <v>23</v>
      </c>
      <c r="B4" s="77"/>
      <c r="C4" s="48">
        <f t="shared" ref="C4:C12" si="1">SUM(D4:G4)</f>
        <v>95000</v>
      </c>
      <c r="D4" s="49">
        <f>D5</f>
        <v>45000</v>
      </c>
      <c r="E4" s="50">
        <f t="shared" si="0"/>
        <v>26000</v>
      </c>
      <c r="F4" s="50">
        <f t="shared" si="0"/>
        <v>14000</v>
      </c>
      <c r="G4" s="51">
        <f t="shared" si="0"/>
        <v>10000</v>
      </c>
      <c r="H4" s="52">
        <f t="shared" si="0"/>
        <v>85000</v>
      </c>
      <c r="I4" s="52">
        <f t="shared" si="0"/>
        <v>55000</v>
      </c>
      <c r="J4" s="48">
        <f>C4+H4+I4</f>
        <v>235000</v>
      </c>
    </row>
    <row r="5" spans="1:10" s="53" customFormat="1" ht="47.5" customHeight="1">
      <c r="A5" s="78" t="s">
        <v>24</v>
      </c>
      <c r="B5" s="79"/>
      <c r="C5" s="54">
        <f t="shared" si="1"/>
        <v>95000</v>
      </c>
      <c r="D5" s="55">
        <f t="shared" ref="D5:I5" si="2">SUM(D6:D12)</f>
        <v>45000</v>
      </c>
      <c r="E5" s="56">
        <f t="shared" si="2"/>
        <v>26000</v>
      </c>
      <c r="F5" s="56">
        <f t="shared" si="2"/>
        <v>14000</v>
      </c>
      <c r="G5" s="57">
        <f t="shared" si="2"/>
        <v>10000</v>
      </c>
      <c r="H5" s="58">
        <f t="shared" si="2"/>
        <v>85000</v>
      </c>
      <c r="I5" s="58">
        <f t="shared" si="2"/>
        <v>55000</v>
      </c>
      <c r="J5" s="54">
        <f t="shared" ref="J5:J12" si="3">C5+H5+I5</f>
        <v>235000</v>
      </c>
    </row>
    <row r="6" spans="1:10" s="39" customFormat="1" ht="18">
      <c r="A6" s="59"/>
      <c r="B6" s="60" t="s">
        <v>25</v>
      </c>
      <c r="C6" s="61">
        <f t="shared" si="1"/>
        <v>20000</v>
      </c>
      <c r="D6" s="62">
        <v>10000</v>
      </c>
      <c r="E6" s="63">
        <v>10000</v>
      </c>
      <c r="F6" s="63"/>
      <c r="G6" s="64"/>
      <c r="H6" s="65">
        <v>10000</v>
      </c>
      <c r="I6" s="65">
        <v>10000</v>
      </c>
      <c r="J6" s="61">
        <f t="shared" si="3"/>
        <v>40000</v>
      </c>
    </row>
    <row r="7" spans="1:10" s="39" customFormat="1" ht="18">
      <c r="A7" s="59"/>
      <c r="B7" s="38" t="s">
        <v>29</v>
      </c>
      <c r="C7" s="61">
        <f t="shared" si="1"/>
        <v>20000</v>
      </c>
      <c r="D7" s="62">
        <v>10000</v>
      </c>
      <c r="E7" s="63">
        <v>6000</v>
      </c>
      <c r="F7" s="63">
        <v>4000</v>
      </c>
      <c r="G7" s="66"/>
      <c r="H7" s="65">
        <v>20000</v>
      </c>
      <c r="I7" s="65"/>
      <c r="J7" s="61">
        <f t="shared" si="3"/>
        <v>40000</v>
      </c>
    </row>
    <row r="8" spans="1:10" s="39" customFormat="1" ht="18">
      <c r="A8" s="59"/>
      <c r="B8" s="60" t="s">
        <v>26</v>
      </c>
      <c r="C8" s="61">
        <f t="shared" si="1"/>
        <v>15000</v>
      </c>
      <c r="D8" s="62">
        <v>15000</v>
      </c>
      <c r="E8" s="63"/>
      <c r="F8" s="63"/>
      <c r="G8" s="64"/>
      <c r="H8" s="65"/>
      <c r="I8" s="65"/>
      <c r="J8" s="61">
        <f t="shared" si="3"/>
        <v>15000</v>
      </c>
    </row>
    <row r="9" spans="1:10" s="39" customFormat="1" ht="18">
      <c r="A9" s="59"/>
      <c r="B9" s="60" t="s">
        <v>27</v>
      </c>
      <c r="C9" s="61">
        <f t="shared" si="1"/>
        <v>0</v>
      </c>
      <c r="D9" s="62"/>
      <c r="E9" s="63"/>
      <c r="F9" s="63"/>
      <c r="G9" s="64"/>
      <c r="H9" s="65">
        <v>50000</v>
      </c>
      <c r="I9" s="65">
        <v>40000</v>
      </c>
      <c r="J9" s="61">
        <f t="shared" si="3"/>
        <v>90000</v>
      </c>
    </row>
    <row r="10" spans="1:10" s="39" customFormat="1" ht="18">
      <c r="A10" s="59"/>
      <c r="B10" s="60" t="s">
        <v>28</v>
      </c>
      <c r="C10" s="61">
        <f t="shared" si="1"/>
        <v>40000</v>
      </c>
      <c r="D10" s="62">
        <v>10000</v>
      </c>
      <c r="E10" s="63">
        <v>10000</v>
      </c>
      <c r="F10" s="63">
        <v>10000</v>
      </c>
      <c r="G10" s="64">
        <v>10000</v>
      </c>
      <c r="H10" s="65">
        <v>5000</v>
      </c>
      <c r="I10" s="65">
        <v>5000</v>
      </c>
      <c r="J10" s="61">
        <f t="shared" si="3"/>
        <v>50000</v>
      </c>
    </row>
    <row r="11" spans="1:10" s="39" customFormat="1" ht="18">
      <c r="A11" s="59"/>
      <c r="B11" s="60" t="s">
        <v>19</v>
      </c>
      <c r="C11" s="61">
        <f t="shared" si="1"/>
        <v>0</v>
      </c>
      <c r="D11" s="62"/>
      <c r="E11" s="63"/>
      <c r="F11" s="63"/>
      <c r="G11" s="64"/>
      <c r="H11" s="65"/>
      <c r="I11" s="65"/>
      <c r="J11" s="61">
        <f t="shared" si="3"/>
        <v>0</v>
      </c>
    </row>
    <row r="12" spans="1:10" s="39" customFormat="1" ht="18.5" thickBot="1">
      <c r="A12" s="59"/>
      <c r="B12" s="60" t="s">
        <v>20</v>
      </c>
      <c r="C12" s="61">
        <f t="shared" si="1"/>
        <v>0</v>
      </c>
      <c r="D12" s="62"/>
      <c r="E12" s="63"/>
      <c r="F12" s="63"/>
      <c r="G12" s="64"/>
      <c r="H12" s="67"/>
      <c r="I12" s="67"/>
      <c r="J12" s="61">
        <f t="shared" si="3"/>
        <v>0</v>
      </c>
    </row>
    <row r="13" spans="1:10" s="39" customFormat="1" ht="18">
      <c r="A13" s="53"/>
      <c r="C13" s="68"/>
      <c r="D13" s="68"/>
      <c r="E13" s="68"/>
      <c r="F13" s="68"/>
      <c r="G13" s="68"/>
      <c r="H13" s="68"/>
      <c r="I13" s="68"/>
      <c r="J13" s="68"/>
    </row>
    <row r="14" spans="1:10" s="39" customFormat="1" ht="18">
      <c r="A14" s="53"/>
      <c r="C14" s="68"/>
      <c r="D14" s="68"/>
      <c r="E14" s="68"/>
      <c r="F14" s="68"/>
      <c r="G14" s="68"/>
      <c r="H14" s="68"/>
      <c r="I14" s="68"/>
      <c r="J14" s="68"/>
    </row>
    <row r="15" spans="1:10" s="39" customFormat="1" ht="18">
      <c r="A15" s="53"/>
      <c r="C15" s="68"/>
      <c r="D15" s="68"/>
      <c r="E15" s="68"/>
      <c r="F15" s="68"/>
      <c r="G15" s="68"/>
      <c r="H15" s="68"/>
      <c r="I15" s="68"/>
      <c r="J15" s="68"/>
    </row>
    <row r="16" spans="1:10" s="39" customFormat="1" ht="18">
      <c r="A16" s="53"/>
      <c r="C16" s="68"/>
      <c r="D16" s="68"/>
      <c r="E16" s="68"/>
      <c r="F16" s="68"/>
      <c r="G16" s="68"/>
      <c r="H16" s="68"/>
      <c r="I16" s="68"/>
      <c r="J16" s="68"/>
    </row>
    <row r="17" spans="1:10" s="39" customFormat="1" ht="18">
      <c r="A17" s="53"/>
      <c r="C17" s="68"/>
      <c r="D17" s="68"/>
      <c r="E17" s="68"/>
      <c r="F17" s="68"/>
      <c r="G17" s="68"/>
      <c r="H17" s="68"/>
      <c r="I17" s="68"/>
      <c r="J17" s="68"/>
    </row>
    <row r="18" spans="1:10" s="39" customFormat="1" ht="18">
      <c r="A18" s="53"/>
      <c r="C18" s="68"/>
      <c r="D18" s="68"/>
      <c r="E18" s="68"/>
      <c r="F18" s="68"/>
      <c r="G18" s="68"/>
      <c r="H18" s="68"/>
      <c r="I18" s="68"/>
      <c r="J18" s="68"/>
    </row>
    <row r="19" spans="1:10" s="39" customFormat="1" ht="18">
      <c r="A19" s="53"/>
      <c r="C19" s="68"/>
      <c r="D19" s="68"/>
      <c r="E19" s="68"/>
      <c r="F19" s="68"/>
      <c r="G19" s="68"/>
      <c r="H19" s="68"/>
      <c r="I19" s="68"/>
      <c r="J19" s="68"/>
    </row>
    <row r="20" spans="1:10" s="39" customFormat="1" ht="18">
      <c r="A20" s="53"/>
      <c r="C20" s="68"/>
      <c r="D20" s="68"/>
      <c r="E20" s="68"/>
      <c r="F20" s="68"/>
      <c r="G20" s="68"/>
      <c r="H20" s="68"/>
      <c r="I20" s="68"/>
      <c r="J20" s="68"/>
    </row>
    <row r="21" spans="1:10" s="39" customFormat="1" ht="18">
      <c r="A21" s="53"/>
      <c r="C21" s="68"/>
      <c r="D21" s="68"/>
      <c r="E21" s="68"/>
      <c r="F21" s="68"/>
      <c r="G21" s="68"/>
      <c r="H21" s="68"/>
      <c r="I21" s="68"/>
      <c r="J21" s="68"/>
    </row>
    <row r="22" spans="1:10" s="39" customFormat="1" ht="18">
      <c r="A22" s="53"/>
      <c r="C22" s="68"/>
      <c r="D22" s="68"/>
      <c r="E22" s="68"/>
      <c r="F22" s="68"/>
      <c r="G22" s="68"/>
      <c r="H22" s="68"/>
      <c r="I22" s="68"/>
      <c r="J22" s="68"/>
    </row>
    <row r="23" spans="1:10" s="39" customFormat="1" ht="18">
      <c r="A23" s="53"/>
      <c r="C23" s="68"/>
      <c r="D23" s="68"/>
      <c r="E23" s="68"/>
      <c r="F23" s="68"/>
      <c r="G23" s="68"/>
      <c r="H23" s="68"/>
      <c r="I23" s="68"/>
      <c r="J23" s="68"/>
    </row>
    <row r="24" spans="1:10" s="39" customFormat="1" ht="18">
      <c r="A24" s="53"/>
      <c r="C24" s="68"/>
      <c r="D24" s="68"/>
      <c r="E24" s="68"/>
      <c r="F24" s="68"/>
      <c r="G24" s="68"/>
      <c r="H24" s="68"/>
      <c r="I24" s="68"/>
      <c r="J24" s="68"/>
    </row>
    <row r="25" spans="1:10" s="39" customFormat="1" ht="18">
      <c r="A25" s="53"/>
      <c r="C25" s="68"/>
      <c r="D25" s="68"/>
      <c r="E25" s="68"/>
      <c r="F25" s="68"/>
      <c r="G25" s="68"/>
      <c r="H25" s="68"/>
      <c r="I25" s="68"/>
      <c r="J25" s="68"/>
    </row>
    <row r="26" spans="1:10" s="39" customFormat="1" ht="18">
      <c r="A26" s="53"/>
      <c r="C26" s="68"/>
      <c r="D26" s="68"/>
      <c r="E26" s="68"/>
      <c r="F26" s="68"/>
      <c r="G26" s="68"/>
      <c r="H26" s="68"/>
      <c r="I26" s="68"/>
      <c r="J26" s="68"/>
    </row>
    <row r="27" spans="1:10" s="39" customFormat="1" ht="18">
      <c r="A27" s="53"/>
      <c r="C27" s="68"/>
      <c r="D27" s="68"/>
      <c r="E27" s="68"/>
      <c r="F27" s="68"/>
      <c r="G27" s="68"/>
      <c r="H27" s="68"/>
      <c r="I27" s="68"/>
      <c r="J27" s="68"/>
    </row>
    <row r="28" spans="1:10" s="39" customFormat="1" ht="18">
      <c r="A28" s="53"/>
      <c r="C28" s="68"/>
      <c r="D28" s="68"/>
      <c r="E28" s="68"/>
      <c r="F28" s="68"/>
      <c r="G28" s="68"/>
      <c r="H28" s="68"/>
      <c r="I28" s="68"/>
      <c r="J28" s="68"/>
    </row>
    <row r="29" spans="1:10" s="39" customFormat="1" ht="18">
      <c r="A29" s="53"/>
      <c r="C29" s="68"/>
      <c r="D29" s="68"/>
      <c r="E29" s="68"/>
      <c r="F29" s="68"/>
      <c r="G29" s="68"/>
      <c r="H29" s="68"/>
      <c r="I29" s="68"/>
      <c r="J29" s="68"/>
    </row>
    <row r="30" spans="1:10" s="39" customFormat="1" ht="18">
      <c r="A30" s="53"/>
      <c r="C30" s="68"/>
      <c r="D30" s="68"/>
      <c r="E30" s="68"/>
      <c r="F30" s="68"/>
      <c r="G30" s="68"/>
      <c r="H30" s="68"/>
      <c r="I30" s="68"/>
      <c r="J30" s="68"/>
    </row>
    <row r="31" spans="1:10" s="39" customFormat="1" ht="18">
      <c r="A31" s="53"/>
      <c r="C31" s="68"/>
      <c r="D31" s="68"/>
      <c r="E31" s="68"/>
      <c r="F31" s="68"/>
      <c r="G31" s="68"/>
      <c r="H31" s="68"/>
      <c r="I31" s="68"/>
      <c r="J31" s="68"/>
    </row>
    <row r="32" spans="1:10" s="39" customFormat="1" ht="18">
      <c r="A32" s="53"/>
      <c r="C32" s="68"/>
      <c r="D32" s="68"/>
      <c r="E32" s="68"/>
      <c r="F32" s="68"/>
      <c r="G32" s="68"/>
      <c r="H32" s="68"/>
      <c r="I32" s="68"/>
      <c r="J32" s="68"/>
    </row>
    <row r="33" spans="1:10" s="39" customFormat="1" ht="18">
      <c r="A33" s="53"/>
      <c r="C33" s="68"/>
      <c r="D33" s="68"/>
      <c r="E33" s="68"/>
      <c r="F33" s="68"/>
      <c r="G33" s="68"/>
      <c r="H33" s="68"/>
      <c r="I33" s="68"/>
      <c r="J33" s="68"/>
    </row>
    <row r="34" spans="1:10" s="39" customFormat="1" ht="18">
      <c r="A34" s="53"/>
      <c r="C34" s="68"/>
      <c r="D34" s="68"/>
      <c r="E34" s="68"/>
      <c r="F34" s="68"/>
      <c r="G34" s="68"/>
      <c r="H34" s="68"/>
      <c r="I34" s="68"/>
      <c r="J34" s="68"/>
    </row>
    <row r="35" spans="1:10" s="39" customFormat="1" ht="18">
      <c r="A35" s="53"/>
      <c r="C35" s="68"/>
      <c r="D35" s="68"/>
      <c r="E35" s="68"/>
      <c r="F35" s="68"/>
      <c r="G35" s="68"/>
      <c r="H35" s="68"/>
      <c r="I35" s="68"/>
      <c r="J35" s="68"/>
    </row>
    <row r="36" spans="1:10" s="39" customFormat="1" ht="18">
      <c r="A36" s="53"/>
      <c r="C36" s="68"/>
      <c r="D36" s="68"/>
      <c r="E36" s="68"/>
      <c r="F36" s="68"/>
      <c r="G36" s="68"/>
      <c r="H36" s="68"/>
      <c r="I36" s="68"/>
      <c r="J36" s="68"/>
    </row>
    <row r="37" spans="1:10" s="39" customFormat="1" ht="18">
      <c r="A37" s="53"/>
      <c r="C37" s="68"/>
      <c r="D37" s="68"/>
      <c r="E37" s="68"/>
      <c r="F37" s="68"/>
      <c r="G37" s="68"/>
      <c r="H37" s="68"/>
      <c r="I37" s="68"/>
      <c r="J37" s="68"/>
    </row>
    <row r="38" spans="1:10" s="39" customFormat="1" ht="18">
      <c r="A38" s="53"/>
      <c r="C38" s="68"/>
      <c r="D38" s="68"/>
      <c r="E38" s="68"/>
      <c r="F38" s="68"/>
      <c r="G38" s="68"/>
      <c r="H38" s="68"/>
      <c r="I38" s="68"/>
      <c r="J38" s="68"/>
    </row>
    <row r="39" spans="1:10" s="39" customFormat="1" ht="18">
      <c r="A39" s="53"/>
      <c r="C39" s="68"/>
      <c r="D39" s="68"/>
      <c r="E39" s="68"/>
      <c r="F39" s="68"/>
      <c r="G39" s="68"/>
      <c r="H39" s="68"/>
      <c r="I39" s="68"/>
      <c r="J39" s="68"/>
    </row>
    <row r="40" spans="1:10" s="39" customFormat="1" ht="18">
      <c r="A40" s="53"/>
      <c r="C40" s="68"/>
      <c r="D40" s="68"/>
      <c r="E40" s="68"/>
      <c r="F40" s="68"/>
      <c r="G40" s="68"/>
      <c r="H40" s="68"/>
      <c r="I40" s="68"/>
      <c r="J40" s="68"/>
    </row>
    <row r="41" spans="1:10" s="39" customFormat="1" ht="18">
      <c r="A41" s="53"/>
      <c r="C41" s="68"/>
      <c r="D41" s="68"/>
      <c r="E41" s="68"/>
      <c r="F41" s="68"/>
      <c r="G41" s="68"/>
      <c r="H41" s="68"/>
      <c r="I41" s="68"/>
      <c r="J41" s="68"/>
    </row>
    <row r="42" spans="1:10" s="39" customFormat="1" ht="18">
      <c r="A42" s="53"/>
      <c r="C42" s="68"/>
      <c r="D42" s="68"/>
      <c r="E42" s="68"/>
      <c r="F42" s="68"/>
      <c r="G42" s="68"/>
      <c r="H42" s="68"/>
      <c r="I42" s="68"/>
      <c r="J42" s="68"/>
    </row>
    <row r="43" spans="1:10" s="39" customFormat="1" ht="18">
      <c r="A43" s="53"/>
      <c r="C43" s="68"/>
      <c r="D43" s="68"/>
      <c r="E43" s="68"/>
      <c r="F43" s="68"/>
      <c r="G43" s="68"/>
      <c r="H43" s="68"/>
      <c r="I43" s="68"/>
      <c r="J43" s="68"/>
    </row>
    <row r="44" spans="1:10" s="39" customFormat="1" ht="18">
      <c r="A44" s="53"/>
      <c r="C44" s="68"/>
      <c r="D44" s="68"/>
      <c r="E44" s="68"/>
      <c r="F44" s="68"/>
      <c r="G44" s="68"/>
      <c r="H44" s="68"/>
      <c r="I44" s="68"/>
      <c r="J44" s="68"/>
    </row>
    <row r="45" spans="1:10" s="39" customFormat="1" ht="18">
      <c r="A45" s="53"/>
      <c r="C45" s="68"/>
      <c r="D45" s="68"/>
      <c r="E45" s="68"/>
      <c r="F45" s="68"/>
      <c r="G45" s="68"/>
      <c r="H45" s="68"/>
      <c r="I45" s="68"/>
      <c r="J45" s="68"/>
    </row>
    <row r="46" spans="1:10" s="39" customFormat="1" ht="18">
      <c r="A46" s="53"/>
      <c r="C46" s="68"/>
      <c r="D46" s="68"/>
      <c r="E46" s="68"/>
      <c r="F46" s="68"/>
      <c r="G46" s="68"/>
      <c r="H46" s="68"/>
      <c r="I46" s="68"/>
      <c r="J46" s="68"/>
    </row>
    <row r="47" spans="1:10" s="39" customFormat="1" ht="18">
      <c r="A47" s="53"/>
      <c r="C47" s="68"/>
      <c r="D47" s="68"/>
      <c r="E47" s="68"/>
      <c r="F47" s="68"/>
      <c r="G47" s="68"/>
      <c r="H47" s="68"/>
      <c r="I47" s="68"/>
      <c r="J47" s="68"/>
    </row>
    <row r="48" spans="1:10" s="39" customFormat="1" ht="18">
      <c r="A48" s="53"/>
      <c r="C48" s="68"/>
      <c r="D48" s="68"/>
      <c r="E48" s="68"/>
      <c r="F48" s="68"/>
      <c r="G48" s="68"/>
      <c r="H48" s="68"/>
      <c r="I48" s="68"/>
      <c r="J48" s="68"/>
    </row>
    <row r="49" spans="1:10" s="39" customFormat="1" ht="18">
      <c r="A49" s="53"/>
      <c r="C49" s="68"/>
      <c r="D49" s="68"/>
      <c r="E49" s="68"/>
      <c r="F49" s="68"/>
      <c r="G49" s="68"/>
      <c r="H49" s="68"/>
      <c r="I49" s="68"/>
      <c r="J49" s="68"/>
    </row>
    <row r="50" spans="1:10" s="39" customFormat="1" ht="18">
      <c r="A50" s="53"/>
      <c r="C50" s="68"/>
      <c r="D50" s="68"/>
      <c r="E50" s="68"/>
      <c r="F50" s="68"/>
      <c r="G50" s="68"/>
      <c r="H50" s="68"/>
      <c r="I50" s="68"/>
      <c r="J50" s="68"/>
    </row>
    <row r="51" spans="1:10" s="39" customFormat="1" ht="18">
      <c r="A51" s="53"/>
      <c r="C51" s="68"/>
      <c r="D51" s="68"/>
      <c r="E51" s="68"/>
      <c r="F51" s="68"/>
      <c r="G51" s="68"/>
      <c r="H51" s="68"/>
      <c r="I51" s="68"/>
      <c r="J51" s="68"/>
    </row>
    <row r="52" spans="1:10" s="39" customFormat="1" ht="18">
      <c r="A52" s="53"/>
      <c r="C52" s="68"/>
      <c r="D52" s="68"/>
      <c r="E52" s="68"/>
      <c r="F52" s="68"/>
      <c r="G52" s="68"/>
      <c r="H52" s="68"/>
      <c r="I52" s="68"/>
      <c r="J52" s="68"/>
    </row>
    <row r="53" spans="1:10" s="39" customFormat="1" ht="18">
      <c r="A53" s="53"/>
      <c r="C53" s="68"/>
      <c r="D53" s="68"/>
      <c r="E53" s="68"/>
      <c r="F53" s="68"/>
      <c r="G53" s="68"/>
      <c r="H53" s="68"/>
      <c r="I53" s="68"/>
      <c r="J53" s="68"/>
    </row>
    <row r="54" spans="1:10" s="39" customFormat="1" ht="18">
      <c r="A54" s="53"/>
      <c r="C54" s="68"/>
      <c r="D54" s="68"/>
      <c r="E54" s="68"/>
      <c r="F54" s="68"/>
      <c r="G54" s="68"/>
      <c r="H54" s="68"/>
      <c r="I54" s="68"/>
      <c r="J54" s="68"/>
    </row>
    <row r="55" spans="1:10" s="39" customFormat="1" ht="18">
      <c r="A55" s="53"/>
      <c r="C55" s="68"/>
      <c r="D55" s="68"/>
      <c r="E55" s="68"/>
      <c r="F55" s="68"/>
      <c r="G55" s="68"/>
      <c r="H55" s="68"/>
      <c r="I55" s="68"/>
      <c r="J55" s="68"/>
    </row>
    <row r="56" spans="1:10" s="39" customFormat="1" ht="18">
      <c r="A56" s="53"/>
      <c r="C56" s="68"/>
      <c r="D56" s="68"/>
      <c r="E56" s="68"/>
      <c r="F56" s="68"/>
      <c r="G56" s="68"/>
      <c r="H56" s="68"/>
      <c r="I56" s="68"/>
      <c r="J56" s="68"/>
    </row>
    <row r="57" spans="1:10" s="39" customFormat="1" ht="18">
      <c r="A57" s="53"/>
      <c r="C57" s="68"/>
      <c r="D57" s="68"/>
      <c r="E57" s="68"/>
      <c r="F57" s="68"/>
      <c r="G57" s="68"/>
      <c r="H57" s="68"/>
      <c r="I57" s="68"/>
      <c r="J57" s="68"/>
    </row>
    <row r="58" spans="1:10" s="39" customFormat="1" ht="18">
      <c r="A58" s="53"/>
      <c r="C58" s="68"/>
      <c r="D58" s="68"/>
      <c r="E58" s="68"/>
      <c r="F58" s="68"/>
      <c r="G58" s="68"/>
      <c r="H58" s="68"/>
      <c r="I58" s="68"/>
      <c r="J58" s="68"/>
    </row>
    <row r="59" spans="1:10" s="39" customFormat="1" ht="18">
      <c r="A59" s="53"/>
      <c r="C59" s="68"/>
      <c r="D59" s="68"/>
      <c r="E59" s="68"/>
      <c r="F59" s="68"/>
      <c r="G59" s="68"/>
      <c r="H59" s="68"/>
      <c r="I59" s="68"/>
      <c r="J59" s="68"/>
    </row>
  </sheetData>
  <sheetProtection sheet="1" objects="1" scenarios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tabSelected="1" zoomScaleNormal="100" workbookViewId="0">
      <pane xSplit="1" ySplit="4" topLeftCell="B6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D11" sqref="D11"/>
    </sheetView>
  </sheetViews>
  <sheetFormatPr defaultColWidth="12" defaultRowHeight="13" outlineLevelRow="1"/>
  <cols>
    <col min="1" max="1" width="50.44140625" style="3" customWidth="1"/>
    <col min="2" max="2" width="18.33203125" style="2" customWidth="1"/>
    <col min="3" max="3" width="15.77734375" style="2" customWidth="1"/>
    <col min="4" max="4" width="15.109375" style="2" customWidth="1"/>
    <col min="5" max="5" width="18" style="2" customWidth="1"/>
    <col min="6" max="6" width="14" style="1" bestFit="1" customWidth="1"/>
    <col min="7" max="7" width="18.33203125" style="2" customWidth="1"/>
    <col min="8" max="8" width="15.77734375" style="2" customWidth="1"/>
    <col min="9" max="9" width="15.109375" style="2" customWidth="1"/>
    <col min="10" max="10" width="18" style="2" customWidth="1"/>
    <col min="11" max="11" width="14" style="1" bestFit="1" customWidth="1"/>
    <col min="12" max="12" width="18.33203125" style="2" customWidth="1"/>
    <col min="13" max="13" width="15.77734375" style="2" customWidth="1"/>
    <col min="14" max="14" width="15.109375" style="2" customWidth="1"/>
    <col min="15" max="15" width="18" style="2" customWidth="1"/>
    <col min="16" max="16" width="14" style="1" bestFit="1" customWidth="1"/>
    <col min="17" max="16384" width="12" style="1"/>
  </cols>
  <sheetData>
    <row r="1" spans="1:16" hidden="1" outlineLevel="1"/>
    <row r="2" spans="1:16" ht="26.25" customHeight="1" collapsed="1">
      <c r="A2" s="23" t="s">
        <v>13</v>
      </c>
      <c r="B2" s="24"/>
      <c r="E2" s="18"/>
      <c r="J2" s="18"/>
      <c r="O2" s="18"/>
    </row>
    <row r="3" spans="1:16">
      <c r="A3" s="4"/>
      <c r="B3" s="80">
        <v>2016</v>
      </c>
      <c r="C3" s="81"/>
      <c r="D3" s="81"/>
      <c r="E3" s="82"/>
      <c r="G3" s="80">
        <v>2017</v>
      </c>
      <c r="H3" s="81"/>
      <c r="I3" s="81"/>
      <c r="J3" s="82"/>
      <c r="L3" s="80">
        <v>2018</v>
      </c>
      <c r="M3" s="81"/>
      <c r="N3" s="81"/>
      <c r="O3" s="82"/>
    </row>
    <row r="4" spans="1:16">
      <c r="A4" s="4" t="s">
        <v>11</v>
      </c>
      <c r="B4" s="19" t="s">
        <v>8</v>
      </c>
      <c r="C4" s="19" t="s">
        <v>9</v>
      </c>
      <c r="D4" s="19" t="s">
        <v>21</v>
      </c>
      <c r="E4" s="19" t="s">
        <v>0</v>
      </c>
      <c r="F4" s="22" t="s">
        <v>10</v>
      </c>
      <c r="G4" s="19" t="s">
        <v>8</v>
      </c>
      <c r="H4" s="19" t="s">
        <v>9</v>
      </c>
      <c r="I4" s="19" t="s">
        <v>21</v>
      </c>
      <c r="J4" s="19" t="s">
        <v>0</v>
      </c>
      <c r="K4" s="22" t="s">
        <v>10</v>
      </c>
      <c r="L4" s="19" t="s">
        <v>8</v>
      </c>
      <c r="M4" s="19" t="s">
        <v>9</v>
      </c>
      <c r="N4" s="19" t="s">
        <v>21</v>
      </c>
      <c r="O4" s="19" t="s">
        <v>0</v>
      </c>
      <c r="P4" s="22" t="s">
        <v>10</v>
      </c>
    </row>
    <row r="5" spans="1:16" s="14" customFormat="1">
      <c r="A5" s="26" t="s">
        <v>14</v>
      </c>
      <c r="B5" s="27">
        <f>B6</f>
        <v>40000</v>
      </c>
      <c r="C5" s="27">
        <f t="shared" ref="C5:D5" si="0">C6</f>
        <v>25000</v>
      </c>
      <c r="D5" s="27">
        <f t="shared" si="0"/>
        <v>30000</v>
      </c>
      <c r="E5" s="27">
        <f t="shared" ref="E5" si="1">E6</f>
        <v>95000</v>
      </c>
      <c r="F5" s="28"/>
      <c r="G5" s="27">
        <f>G6</f>
        <v>35000</v>
      </c>
      <c r="H5" s="27">
        <f t="shared" ref="H5" si="2">H6</f>
        <v>40000</v>
      </c>
      <c r="I5" s="27">
        <f t="shared" ref="I5" si="3">I6</f>
        <v>10000</v>
      </c>
      <c r="J5" s="27">
        <f t="shared" ref="J5" si="4">J6</f>
        <v>85000</v>
      </c>
      <c r="K5" s="28"/>
      <c r="L5" s="27">
        <f>L6</f>
        <v>15000</v>
      </c>
      <c r="M5" s="27">
        <f t="shared" ref="M5" si="5">M6</f>
        <v>15000</v>
      </c>
      <c r="N5" s="27">
        <f t="shared" ref="N5" si="6">N6</f>
        <v>25000</v>
      </c>
      <c r="O5" s="27">
        <f t="shared" ref="O5" si="7">O6</f>
        <v>55000</v>
      </c>
      <c r="P5" s="28"/>
    </row>
    <row r="6" spans="1:16" s="14" customFormat="1" ht="42">
      <c r="A6" s="29" t="str">
        <f>'Exp planification'!A3</f>
        <v>Program 1 Enhance implementation of NBSAP through participatory planning, knowledge management and capacity building</v>
      </c>
      <c r="B6" s="30">
        <f>B7</f>
        <v>40000</v>
      </c>
      <c r="C6" s="30">
        <f>C7</f>
        <v>25000</v>
      </c>
      <c r="D6" s="30">
        <f>D7</f>
        <v>30000</v>
      </c>
      <c r="E6" s="30">
        <f>'Exp planification'!C3</f>
        <v>95000</v>
      </c>
      <c r="F6" s="21">
        <f t="shared" ref="F6:F15" si="8">IF((B6+C6+D6)=0,0,E6-SUM(B6:D6))</f>
        <v>0</v>
      </c>
      <c r="G6" s="30">
        <f>G7</f>
        <v>35000</v>
      </c>
      <c r="H6" s="30">
        <f>H7</f>
        <v>40000</v>
      </c>
      <c r="I6" s="30">
        <f>I7</f>
        <v>10000</v>
      </c>
      <c r="J6" s="30">
        <f>'Exp planification'!H3</f>
        <v>85000</v>
      </c>
      <c r="K6" s="21">
        <f t="shared" ref="K6:K15" si="9">IF((G6+H6+I6)=0,0,J6-SUM(G6:I6))</f>
        <v>0</v>
      </c>
      <c r="L6" s="30">
        <f>L7</f>
        <v>15000</v>
      </c>
      <c r="M6" s="30">
        <f>M7</f>
        <v>15000</v>
      </c>
      <c r="N6" s="30">
        <f>N7</f>
        <v>25000</v>
      </c>
      <c r="O6" s="30">
        <f>'Exp planification'!I3</f>
        <v>55000</v>
      </c>
      <c r="P6" s="21">
        <f t="shared" ref="P6:P15" si="10">IF((L6+M6+N6)=0,0,O6-SUM(L6:N6))</f>
        <v>0</v>
      </c>
    </row>
    <row r="7" spans="1:16" s="14" customFormat="1" ht="56" customHeight="1">
      <c r="A7" s="31" t="str">
        <f>'Exp planification'!A4</f>
        <v>Sub-program 1.1 By 2022, ecosystems that provide essential services and contribute to health, livelihoods and well-being are safeguarded, and restoration programmes have been initiated for degraded ecosystems covering at least 15 per cent  of the priority areas</v>
      </c>
      <c r="B7" s="32">
        <f>B8</f>
        <v>40000</v>
      </c>
      <c r="C7" s="32">
        <f t="shared" ref="C7:D7" si="11">C8</f>
        <v>25000</v>
      </c>
      <c r="D7" s="32">
        <f t="shared" si="11"/>
        <v>30000</v>
      </c>
      <c r="E7" s="32">
        <f>'Exp planification'!C4</f>
        <v>95000</v>
      </c>
      <c r="F7" s="21">
        <f t="shared" si="8"/>
        <v>0</v>
      </c>
      <c r="G7" s="32">
        <f>G8</f>
        <v>35000</v>
      </c>
      <c r="H7" s="32">
        <f t="shared" ref="H7:I7" si="12">H8</f>
        <v>40000</v>
      </c>
      <c r="I7" s="32">
        <f t="shared" si="12"/>
        <v>10000</v>
      </c>
      <c r="J7" s="32">
        <f>'Exp planification'!H4</f>
        <v>85000</v>
      </c>
      <c r="K7" s="21">
        <f t="shared" si="9"/>
        <v>0</v>
      </c>
      <c r="L7" s="32">
        <f>L8</f>
        <v>15000</v>
      </c>
      <c r="M7" s="32">
        <f t="shared" ref="M7:N7" si="13">M8</f>
        <v>15000</v>
      </c>
      <c r="N7" s="32">
        <f t="shared" si="13"/>
        <v>25000</v>
      </c>
      <c r="O7" s="32">
        <f>'Exp planification'!I4</f>
        <v>55000</v>
      </c>
      <c r="P7" s="21">
        <f t="shared" si="10"/>
        <v>0</v>
      </c>
    </row>
    <row r="8" spans="1:16" s="14" customFormat="1" ht="39">
      <c r="A8" s="17" t="str">
        <f>'Exp planification'!A5</f>
        <v>Action 1.1.1 Foster the implementation of integrated water management plans, including restoration and protection of critical wetlands systems</v>
      </c>
      <c r="B8" s="15">
        <f>SUM(B9:B15)</f>
        <v>40000</v>
      </c>
      <c r="C8" s="15">
        <f>SUM(C9:C15)</f>
        <v>25000</v>
      </c>
      <c r="D8" s="15">
        <f>SUM(D9:D15)</f>
        <v>30000</v>
      </c>
      <c r="E8" s="15">
        <f>'Exp planification'!C5</f>
        <v>95000</v>
      </c>
      <c r="F8" s="21">
        <f t="shared" si="8"/>
        <v>0</v>
      </c>
      <c r="G8" s="15">
        <f>SUM(G9:G15)</f>
        <v>35000</v>
      </c>
      <c r="H8" s="15">
        <f>SUM(H9:H15)</f>
        <v>40000</v>
      </c>
      <c r="I8" s="15">
        <f>SUM(I9:I15)</f>
        <v>10000</v>
      </c>
      <c r="J8" s="15">
        <f>'Exp planification'!H5</f>
        <v>85000</v>
      </c>
      <c r="K8" s="21">
        <f t="shared" si="9"/>
        <v>0</v>
      </c>
      <c r="L8" s="15">
        <f>SUM(L9:L15)</f>
        <v>15000</v>
      </c>
      <c r="M8" s="15">
        <f>SUM(M9:M15)</f>
        <v>15000</v>
      </c>
      <c r="N8" s="15">
        <f>SUM(N9:N15)</f>
        <v>25000</v>
      </c>
      <c r="O8" s="15">
        <f>'Exp planification'!I5</f>
        <v>55000</v>
      </c>
      <c r="P8" s="21">
        <f t="shared" si="10"/>
        <v>0</v>
      </c>
    </row>
    <row r="9" spans="1:16" s="14" customFormat="1">
      <c r="A9" s="20" t="str">
        <f>'Exp planification'!B6</f>
        <v>Indentification  and orientation of the stake holders</v>
      </c>
      <c r="B9" s="25">
        <v>15000</v>
      </c>
      <c r="C9" s="25">
        <v>5000</v>
      </c>
      <c r="D9" s="25"/>
      <c r="E9" s="16">
        <f>'Exp planification'!C6</f>
        <v>20000</v>
      </c>
      <c r="F9" s="21">
        <f t="shared" si="8"/>
        <v>0</v>
      </c>
      <c r="G9" s="25">
        <v>5000</v>
      </c>
      <c r="H9" s="25">
        <v>5000</v>
      </c>
      <c r="I9" s="25"/>
      <c r="J9" s="16">
        <f>'Exp planification'!H6</f>
        <v>10000</v>
      </c>
      <c r="K9" s="21">
        <f t="shared" si="9"/>
        <v>0</v>
      </c>
      <c r="L9" s="25">
        <v>5000</v>
      </c>
      <c r="M9" s="25">
        <v>5000</v>
      </c>
      <c r="N9" s="25"/>
      <c r="O9" s="16">
        <f>'Exp planification'!I6</f>
        <v>10000</v>
      </c>
      <c r="P9" s="21">
        <f t="shared" si="10"/>
        <v>0</v>
      </c>
    </row>
    <row r="10" spans="1:16" s="14" customFormat="1" ht="26">
      <c r="A10" s="20" t="str">
        <f>'Exp planification'!B7</f>
        <v>Identify the critical areas and establish their level of degradation</v>
      </c>
      <c r="B10" s="25">
        <v>5000</v>
      </c>
      <c r="C10" s="25">
        <v>5000</v>
      </c>
      <c r="D10" s="25">
        <v>10000</v>
      </c>
      <c r="E10" s="16">
        <f>'Exp planification'!C7</f>
        <v>20000</v>
      </c>
      <c r="F10" s="21">
        <f t="shared" si="8"/>
        <v>0</v>
      </c>
      <c r="G10" s="25">
        <v>5000</v>
      </c>
      <c r="H10" s="25">
        <v>5000</v>
      </c>
      <c r="I10" s="25">
        <v>10000</v>
      </c>
      <c r="J10" s="16">
        <f>'Exp planification'!H7</f>
        <v>20000</v>
      </c>
      <c r="K10" s="21">
        <f t="shared" si="9"/>
        <v>0</v>
      </c>
      <c r="L10" s="25"/>
      <c r="M10" s="25"/>
      <c r="N10" s="25"/>
      <c r="O10" s="16">
        <f>'Exp planification'!I7</f>
        <v>0</v>
      </c>
      <c r="P10" s="21">
        <f t="shared" si="10"/>
        <v>0</v>
      </c>
    </row>
    <row r="11" spans="1:16" s="14" customFormat="1">
      <c r="A11" s="20" t="str">
        <f>'Exp planification'!B8</f>
        <v>strenghthen the national water quality giudelines</v>
      </c>
      <c r="B11" s="25">
        <v>5000</v>
      </c>
      <c r="C11" s="25">
        <v>5000</v>
      </c>
      <c r="D11" s="25">
        <v>5000</v>
      </c>
      <c r="E11" s="16">
        <f>'Exp planification'!C8</f>
        <v>15000</v>
      </c>
      <c r="F11" s="21">
        <f t="shared" si="8"/>
        <v>0</v>
      </c>
      <c r="G11" s="25"/>
      <c r="H11" s="25"/>
      <c r="I11" s="25"/>
      <c r="J11" s="16">
        <f>'Exp planification'!H8</f>
        <v>0</v>
      </c>
      <c r="K11" s="21">
        <f t="shared" si="9"/>
        <v>0</v>
      </c>
      <c r="L11" s="25"/>
      <c r="M11" s="25"/>
      <c r="N11" s="25"/>
      <c r="O11" s="16">
        <f>'Exp planification'!I8</f>
        <v>0</v>
      </c>
      <c r="P11" s="21">
        <f t="shared" si="10"/>
        <v>0</v>
      </c>
    </row>
    <row r="12" spans="1:16" s="14" customFormat="1" ht="26">
      <c r="A12" s="20" t="str">
        <f>'Exp planification'!B9</f>
        <v>Establish a national rivers and wetlands rehabilitation programe linked to reduction of pollutants</v>
      </c>
      <c r="B12" s="25"/>
      <c r="C12" s="25"/>
      <c r="D12" s="25"/>
      <c r="E12" s="16">
        <f>'Exp planification'!C9</f>
        <v>0</v>
      </c>
      <c r="F12" s="21">
        <f t="shared" si="8"/>
        <v>0</v>
      </c>
      <c r="G12" s="25">
        <v>20000</v>
      </c>
      <c r="H12" s="25">
        <v>30000</v>
      </c>
      <c r="I12" s="25"/>
      <c r="J12" s="16">
        <f>'Exp planification'!H9</f>
        <v>50000</v>
      </c>
      <c r="K12" s="21">
        <f t="shared" si="9"/>
        <v>0</v>
      </c>
      <c r="L12" s="25">
        <v>10000</v>
      </c>
      <c r="M12" s="25">
        <v>10000</v>
      </c>
      <c r="N12" s="25">
        <v>20000</v>
      </c>
      <c r="O12" s="16">
        <f>'Exp planification'!I9</f>
        <v>40000</v>
      </c>
      <c r="P12" s="21">
        <f t="shared" si="10"/>
        <v>0</v>
      </c>
    </row>
    <row r="13" spans="1:16" s="14" customFormat="1" ht="26">
      <c r="A13" s="20" t="str">
        <f>'Exp planification'!B10</f>
        <v>promote measures to reduce agricultural wastes, fertilizers and agro-chemicals entering rivers and wetlands</v>
      </c>
      <c r="B13" s="25">
        <v>15000</v>
      </c>
      <c r="C13" s="25">
        <v>10000</v>
      </c>
      <c r="D13" s="25">
        <v>15000</v>
      </c>
      <c r="E13" s="16">
        <f>'Exp planification'!C10</f>
        <v>40000</v>
      </c>
      <c r="F13" s="21">
        <f t="shared" si="8"/>
        <v>0</v>
      </c>
      <c r="G13" s="25">
        <v>5000</v>
      </c>
      <c r="H13" s="25"/>
      <c r="I13" s="25"/>
      <c r="J13" s="16">
        <f>'Exp planification'!H10</f>
        <v>5000</v>
      </c>
      <c r="K13" s="21">
        <f t="shared" si="9"/>
        <v>0</v>
      </c>
      <c r="L13" s="25"/>
      <c r="M13" s="25"/>
      <c r="N13" s="25">
        <v>5000</v>
      </c>
      <c r="O13" s="16">
        <f>'Exp planification'!I10</f>
        <v>5000</v>
      </c>
      <c r="P13" s="21">
        <f t="shared" si="10"/>
        <v>0</v>
      </c>
    </row>
    <row r="14" spans="1:16" s="37" customFormat="1">
      <c r="A14" s="34" t="str">
        <f>'Exp planification'!B11</f>
        <v>Activity6</v>
      </c>
      <c r="B14" s="35"/>
      <c r="C14" s="35"/>
      <c r="D14" s="35"/>
      <c r="E14" s="36">
        <f>'Exp planification'!C11</f>
        <v>0</v>
      </c>
      <c r="F14" s="21">
        <f t="shared" si="8"/>
        <v>0</v>
      </c>
      <c r="G14" s="35"/>
      <c r="H14" s="35"/>
      <c r="I14" s="35"/>
      <c r="J14" s="36">
        <f>'Exp planification'!H11</f>
        <v>0</v>
      </c>
      <c r="K14" s="21">
        <f t="shared" si="9"/>
        <v>0</v>
      </c>
      <c r="L14" s="35"/>
      <c r="M14" s="35"/>
      <c r="N14" s="35"/>
      <c r="O14" s="36">
        <f>'Exp planification'!I11</f>
        <v>0</v>
      </c>
      <c r="P14" s="21">
        <f t="shared" si="10"/>
        <v>0</v>
      </c>
    </row>
    <row r="15" spans="1:16" s="14" customFormat="1">
      <c r="A15" s="20" t="str">
        <f>'Exp planification'!B12</f>
        <v>Activity7</v>
      </c>
      <c r="B15" s="25"/>
      <c r="C15" s="25"/>
      <c r="D15" s="25"/>
      <c r="E15" s="16">
        <f>'Exp planification'!C12</f>
        <v>0</v>
      </c>
      <c r="F15" s="21">
        <f t="shared" si="8"/>
        <v>0</v>
      </c>
      <c r="G15" s="25"/>
      <c r="H15" s="25"/>
      <c r="I15" s="25"/>
      <c r="J15" s="16">
        <f>'Exp planification'!H12</f>
        <v>0</v>
      </c>
      <c r="K15" s="21">
        <f t="shared" si="9"/>
        <v>0</v>
      </c>
      <c r="L15" s="25"/>
      <c r="M15" s="25"/>
      <c r="N15" s="25"/>
      <c r="O15" s="16">
        <f>'Exp planification'!I12</f>
        <v>0</v>
      </c>
      <c r="P15" s="21">
        <f t="shared" si="10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zoomScale="110" zoomScaleNormal="110" workbookViewId="0">
      <selection activeCell="B22" sqref="B22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86" t="s">
        <v>17</v>
      </c>
      <c r="C1" s="86"/>
      <c r="D1" s="86"/>
      <c r="E1" s="86"/>
      <c r="F1" s="86"/>
      <c r="G1" s="86"/>
    </row>
    <row r="2" spans="1:7" ht="13.5" thickBot="1"/>
    <row r="3" spans="1:7" ht="18">
      <c r="B3" s="83" t="s">
        <v>15</v>
      </c>
      <c r="C3" s="84"/>
      <c r="D3" s="84"/>
      <c r="E3" s="84"/>
      <c r="F3" s="84"/>
      <c r="G3" s="85"/>
    </row>
    <row r="4" spans="1:7" ht="15.5">
      <c r="B4" s="8" t="s">
        <v>16</v>
      </c>
      <c r="C4" s="6">
        <v>2016</v>
      </c>
      <c r="D4" s="6">
        <f>C4+1</f>
        <v>2017</v>
      </c>
      <c r="E4" s="6">
        <f>D4+1</f>
        <v>2018</v>
      </c>
      <c r="F4" s="6" t="s">
        <v>0</v>
      </c>
      <c r="G4" s="9" t="s">
        <v>1</v>
      </c>
    </row>
    <row r="5" spans="1:7" ht="15.5">
      <c r="B5" s="33" t="s">
        <v>8</v>
      </c>
      <c r="C5" s="5">
        <f>'Costs by categories'!B5</f>
        <v>40000</v>
      </c>
      <c r="D5" s="5">
        <f>'Costs by categories'!G5</f>
        <v>35000</v>
      </c>
      <c r="E5" s="5">
        <f>'Costs by categories'!L5</f>
        <v>15000</v>
      </c>
      <c r="F5" s="7">
        <f>SUM(C5:E5)</f>
        <v>90000</v>
      </c>
      <c r="G5" s="10">
        <f>F5/$F$8</f>
        <v>0.38297872340425532</v>
      </c>
    </row>
    <row r="6" spans="1:7" ht="15.5">
      <c r="B6" s="33" t="s">
        <v>9</v>
      </c>
      <c r="C6" s="5">
        <f>'Costs by categories'!C5</f>
        <v>25000</v>
      </c>
      <c r="D6" s="5">
        <f>'Costs by categories'!H5</f>
        <v>40000</v>
      </c>
      <c r="E6" s="5">
        <f>'Costs by categories'!M5</f>
        <v>15000</v>
      </c>
      <c r="F6" s="7">
        <f>SUM(C6:E6)</f>
        <v>80000</v>
      </c>
      <c r="G6" s="10">
        <f>F6/$F$8</f>
        <v>0.34042553191489361</v>
      </c>
    </row>
    <row r="7" spans="1:7" ht="15.5">
      <c r="B7" s="33" t="s">
        <v>21</v>
      </c>
      <c r="C7" s="5">
        <f>'Costs by categories'!D5</f>
        <v>30000</v>
      </c>
      <c r="D7" s="5">
        <f>'Costs by categories'!I5</f>
        <v>10000</v>
      </c>
      <c r="E7" s="5">
        <f>'Costs by categories'!N5</f>
        <v>25000</v>
      </c>
      <c r="F7" s="7">
        <f>SUM(C7:E7)</f>
        <v>65000</v>
      </c>
      <c r="G7" s="10">
        <f>F7/$F$8</f>
        <v>0.27659574468085107</v>
      </c>
    </row>
    <row r="8" spans="1:7" ht="16" thickBot="1">
      <c r="B8" s="11" t="s">
        <v>18</v>
      </c>
      <c r="C8" s="12">
        <f>SUM(C5:C7)</f>
        <v>95000</v>
      </c>
      <c r="D8" s="12">
        <f>SUM(D5:D7)</f>
        <v>85000</v>
      </c>
      <c r="E8" s="12">
        <f>SUM(E5:E7)</f>
        <v>55000</v>
      </c>
      <c r="F8" s="12">
        <f>SUM(F5:F7)</f>
        <v>235000</v>
      </c>
      <c r="G8" s="13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2015-11-25T10:02:13Z</dcterms:modified>
</cp:coreProperties>
</file>