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0" yWindow="0" windowWidth="15530" windowHeight="6430" tabRatio="915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5" i="34" l="1"/>
  <c r="K15" i="34"/>
  <c r="F15" i="34"/>
  <c r="P13" i="34"/>
  <c r="F13" i="34"/>
  <c r="P12" i="34"/>
  <c r="K12" i="34"/>
  <c r="P11" i="34"/>
  <c r="K11" i="34"/>
  <c r="P10" i="34"/>
  <c r="K10" i="34"/>
  <c r="P9" i="34"/>
  <c r="K9" i="34"/>
  <c r="C10" i="52" l="1"/>
  <c r="N8" i="34"/>
  <c r="N7" i="34" s="1"/>
  <c r="M8" i="34"/>
  <c r="M7" i="34" s="1"/>
  <c r="L8" i="34"/>
  <c r="I8" i="34"/>
  <c r="H8" i="34"/>
  <c r="H7" i="34" s="1"/>
  <c r="G8" i="34"/>
  <c r="G7" i="34" s="1"/>
  <c r="D8" i="34"/>
  <c r="D7" i="34" s="1"/>
  <c r="C8" i="34"/>
  <c r="C7" i="34" s="1"/>
  <c r="B8" i="34"/>
  <c r="I5" i="52"/>
  <c r="H5" i="52"/>
  <c r="G5" i="52"/>
  <c r="F5" i="52"/>
  <c r="E5" i="52"/>
  <c r="D5" i="52"/>
  <c r="L7" i="34" l="1"/>
  <c r="I7" i="34"/>
  <c r="B7" i="34"/>
  <c r="C8" i="52"/>
  <c r="C6" i="52"/>
  <c r="O13" i="34" l="1"/>
  <c r="O14" i="34"/>
  <c r="P14" i="34" s="1"/>
  <c r="O15" i="34"/>
  <c r="J13" i="34"/>
  <c r="K13" i="34" s="1"/>
  <c r="J14" i="34"/>
  <c r="K14" i="34" s="1"/>
  <c r="J15" i="34"/>
  <c r="E13" i="34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C9" i="52"/>
  <c r="J9" i="52" s="1"/>
  <c r="C7" i="52"/>
  <c r="J7" i="52" s="1"/>
  <c r="J6" i="52"/>
  <c r="J12" i="52" l="1"/>
  <c r="E14" i="34"/>
  <c r="F14" i="34" s="1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J11" i="34"/>
  <c r="J10" i="34"/>
  <c r="J9" i="34"/>
  <c r="E12" i="34"/>
  <c r="F12" i="34" s="1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<sst xmlns="http://schemas.openxmlformats.org/spreadsheetml/2006/main" count="44" uniqueCount="30">
  <si>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</si>
  <si>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</si>
  <si>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</si>
  <si>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</si>
  <si>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</si>
  <si>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</si>
  <si>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</si>
  <si>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</si>
  <si>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</si>
  <si>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</si>
  <si>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</si>
  <si>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</si>
  <si>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</si>
  <si>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</si>
  <si>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</si>
  <si>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</si>
  <si>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</si>
  <si>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</si>
  <si>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</si>
  <si>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Activity7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</si>
  <si>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</si>
  <si>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</si>
  <si>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</si>
  <si>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</si>
  <si>
    <t>Activity2- developing guidelince to foster the plan</t>
  </si>
  <si>
    <t>Activity4-strength mainistriming among stalkholders</t>
  </si>
  <si>
    <t>Activity6-M&amp;E</t>
  </si>
  <si>
    <t xml:space="preserve">Activity5-implementation </t>
  </si>
  <si>
    <t>Activity3- conduct  stalkholder workshop</t>
  </si>
  <si>
    <t>Activity3- conduct  awerness on guidelince and mannuals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</si>
</sst>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2"/>
          <c:y val="3.0037546933667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57"/>
          <c:w val="0.90004155730533708"/>
          <c:h val="0.49447557478344012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38000</c:v>
                </c:pt>
                <c:pt idx="1">
                  <c:v>65000</c:v>
                </c:pt>
                <c:pt idx="2">
                  <c:v>15000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47000</c:v>
                </c:pt>
                <c:pt idx="1">
                  <c:v>55000</c:v>
                </c:pt>
                <c:pt idx="2">
                  <c:v>5000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400000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1128808"/>
        <c:axId val="45112567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451128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125672"/>
        <c:crosses val="autoZero"/>
        <c:auto val="0"/>
        <c:lblOffset val="100"/>
        <c:baseTimeUnit val="days"/>
        <c:majorUnit val="1"/>
      </c:dateAx>
      <c:valAx>
        <c:axId val="451125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128808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95" zoomScaleNormal="95" zoomScalePageLayoutView="125" workbookViewId="0">
      <pane ySplit="2" topLeftCell="A3" activePane="bottomLeft" state="frozen"/>
      <selection pane="bottomLeft" activeCell="I10" sqref="I10"/>
    </sheetView>
  </sheetViews>
  <sheetFormatPr defaultColWidth="14" defaultRowHeight="13" outlineLevelCol="1"/>
  <cols>
    <col min="1" max="1" width="7.77734375" style="2" customWidth="1"/>
    <col min="2" max="2" width="62.10937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5" customHeight="1">
      <c r="A3" s="67" t="s">
        <v>21</v>
      </c>
      <c r="B3" s="67"/>
      <c r="C3" s="49">
        <f>SUM(D3:G3)</f>
        <v>85000</v>
      </c>
      <c r="D3" s="24">
        <f>D4</f>
        <v>10000</v>
      </c>
      <c r="E3" s="24">
        <f t="shared" ref="E3:I4" si="0">E4</f>
        <v>20000</v>
      </c>
      <c r="F3" s="24">
        <f t="shared" si="0"/>
        <v>15000</v>
      </c>
      <c r="G3" s="24">
        <f t="shared" si="0"/>
        <v>40000</v>
      </c>
      <c r="H3" s="46">
        <f t="shared" si="0"/>
        <v>520000</v>
      </c>
      <c r="I3" s="46">
        <f t="shared" si="0"/>
        <v>20000</v>
      </c>
      <c r="J3" s="49">
        <f>C3+H3+I3</f>
        <v>625000</v>
      </c>
    </row>
    <row r="4" spans="1:10" s="2" customFormat="1" ht="50.5" customHeight="1">
      <c r="A4" s="68" t="s">
        <v>22</v>
      </c>
      <c r="B4" s="69"/>
      <c r="C4" s="50">
        <f t="shared" ref="C4:C12" si="1">SUM(D4:G4)</f>
        <v>85000</v>
      </c>
      <c r="D4" s="44">
        <f>D5</f>
        <v>10000</v>
      </c>
      <c r="E4" s="31">
        <f t="shared" si="0"/>
        <v>20000</v>
      </c>
      <c r="F4" s="31">
        <f t="shared" si="0"/>
        <v>15000</v>
      </c>
      <c r="G4" s="48">
        <f t="shared" si="0"/>
        <v>40000</v>
      </c>
      <c r="H4" s="47">
        <f t="shared" si="0"/>
        <v>520000</v>
      </c>
      <c r="I4" s="47">
        <f t="shared" si="0"/>
        <v>20000</v>
      </c>
      <c r="J4" s="50">
        <f>C4+H4+I4</f>
        <v>625000</v>
      </c>
    </row>
    <row r="5" spans="1:10" s="2" customFormat="1" ht="25" customHeight="1">
      <c r="A5" s="70" t="s">
        <v>23</v>
      </c>
      <c r="B5" s="71"/>
      <c r="C5" s="51">
        <f t="shared" si="1"/>
        <v>85000</v>
      </c>
      <c r="D5" s="52">
        <f t="shared" ref="D5:I5" si="2">SUM(D6:D12)</f>
        <v>10000</v>
      </c>
      <c r="E5" s="53">
        <f t="shared" si="2"/>
        <v>20000</v>
      </c>
      <c r="F5" s="53">
        <f t="shared" si="2"/>
        <v>15000</v>
      </c>
      <c r="G5" s="54">
        <f t="shared" si="2"/>
        <v>40000</v>
      </c>
      <c r="H5" s="55">
        <f t="shared" si="2"/>
        <v>520000</v>
      </c>
      <c r="I5" s="55">
        <f t="shared" si="2"/>
        <v>20000</v>
      </c>
      <c r="J5" s="51">
        <f t="shared" ref="J5:J12" si="3">C5+H5+I5</f>
        <v>625000</v>
      </c>
    </row>
    <row r="6" spans="1:10" s="8" customFormat="1">
      <c r="A6" s="7"/>
      <c r="B6" s="43" t="s">
        <v>28</v>
      </c>
      <c r="C6" s="61">
        <f t="shared" si="1"/>
        <v>10000</v>
      </c>
      <c r="D6" s="56">
        <v>10000</v>
      </c>
      <c r="E6" s="57"/>
      <c r="F6" s="57"/>
      <c r="G6" s="58"/>
      <c r="H6" s="59"/>
      <c r="I6" s="59"/>
      <c r="J6" s="61">
        <f t="shared" si="3"/>
        <v>10000</v>
      </c>
    </row>
    <row r="7" spans="1:10" s="8" customFormat="1">
      <c r="A7" s="7"/>
      <c r="B7" s="43" t="s">
        <v>24</v>
      </c>
      <c r="C7" s="61">
        <f t="shared" si="1"/>
        <v>20000</v>
      </c>
      <c r="D7" s="56"/>
      <c r="E7" s="57">
        <v>20000</v>
      </c>
      <c r="F7" s="57"/>
      <c r="G7" s="66"/>
      <c r="H7" s="59"/>
      <c r="I7" s="59"/>
      <c r="J7" s="61">
        <f t="shared" si="3"/>
        <v>20000</v>
      </c>
    </row>
    <row r="8" spans="1:10" s="8" customFormat="1">
      <c r="A8" s="7"/>
      <c r="B8" s="43" t="s">
        <v>29</v>
      </c>
      <c r="C8" s="61">
        <f t="shared" si="1"/>
        <v>15000</v>
      </c>
      <c r="D8" s="56"/>
      <c r="E8" s="57"/>
      <c r="F8" s="57">
        <v>15000</v>
      </c>
      <c r="G8" s="58"/>
      <c r="H8" s="59"/>
      <c r="I8" s="59"/>
      <c r="J8" s="61">
        <f t="shared" si="3"/>
        <v>15000</v>
      </c>
    </row>
    <row r="9" spans="1:10" s="8" customFormat="1">
      <c r="A9" s="7"/>
      <c r="B9" s="43" t="s">
        <v>25</v>
      </c>
      <c r="C9" s="61">
        <f t="shared" si="1"/>
        <v>30000</v>
      </c>
      <c r="D9" s="56"/>
      <c r="E9" s="57"/>
      <c r="F9" s="57"/>
      <c r="G9" s="58">
        <v>30000</v>
      </c>
      <c r="H9" s="59"/>
      <c r="I9" s="59"/>
      <c r="J9" s="61">
        <f t="shared" si="3"/>
        <v>30000</v>
      </c>
    </row>
    <row r="10" spans="1:10" s="8" customFormat="1">
      <c r="A10" s="7"/>
      <c r="B10" s="43" t="s">
        <v>27</v>
      </c>
      <c r="C10" s="61">
        <f t="shared" si="1"/>
        <v>0</v>
      </c>
      <c r="D10" s="56"/>
      <c r="E10" s="57"/>
      <c r="F10" s="57"/>
      <c r="G10" s="58"/>
      <c r="H10" s="59">
        <v>500000</v>
      </c>
      <c r="I10" s="59"/>
      <c r="J10" s="61">
        <f t="shared" si="3"/>
        <v>500000</v>
      </c>
    </row>
    <row r="11" spans="1:10" s="8" customFormat="1">
      <c r="A11" s="7"/>
      <c r="B11" s="43" t="s">
        <v>26</v>
      </c>
      <c r="C11" s="61">
        <f t="shared" si="1"/>
        <v>10000</v>
      </c>
      <c r="D11" s="56"/>
      <c r="E11" s="57"/>
      <c r="F11" s="57"/>
      <c r="G11" s="58">
        <v>10000</v>
      </c>
      <c r="H11" s="59">
        <v>20000</v>
      </c>
      <c r="I11" s="59">
        <v>20000</v>
      </c>
      <c r="J11" s="61">
        <f t="shared" si="3"/>
        <v>50000</v>
      </c>
    </row>
    <row r="12" spans="1:10" s="8" customFormat="1" ht="13.5" thickBot="1">
      <c r="A12" s="7"/>
      <c r="B12" s="43" t="s">
        <v>19</v>
      </c>
      <c r="C12" s="61">
        <f t="shared" si="1"/>
        <v>0</v>
      </c>
      <c r="D12" s="56"/>
      <c r="E12" s="57"/>
      <c r="F12" s="57"/>
      <c r="G12" s="58"/>
      <c r="H12" s="60"/>
      <c r="I12" s="60"/>
      <c r="J12" s="61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zoomScale="90" zoomScaleNormal="90" workbookViewId="0">
      <pane xSplit="1" ySplit="4" topLeftCell="F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P13" sqref="P13"/>
    </sheetView>
  </sheetViews>
  <sheetFormatPr defaultColWidth="12" defaultRowHeight="13" outlineLevelRow="1"/>
  <cols>
    <col min="1" max="1" width="50.44140625" style="5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20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20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20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38000</v>
      </c>
      <c r="C5" s="36">
        <f t="shared" ref="C5:D5" si="0">C6</f>
        <v>47000</v>
      </c>
      <c r="D5" s="36">
        <f t="shared" si="0"/>
        <v>0</v>
      </c>
      <c r="E5" s="36">
        <f t="shared" ref="E5" si="1">E6</f>
        <v>85000</v>
      </c>
      <c r="F5" s="37"/>
      <c r="G5" s="36">
        <f>G6</f>
        <v>65000</v>
      </c>
      <c r="H5" s="36">
        <f t="shared" ref="H5" si="2">H6</f>
        <v>55000</v>
      </c>
      <c r="I5" s="36">
        <f t="shared" ref="I5" si="3">I6</f>
        <v>400000</v>
      </c>
      <c r="J5" s="36">
        <f t="shared" ref="J5" si="4">J6</f>
        <v>520000</v>
      </c>
      <c r="K5" s="37"/>
      <c r="L5" s="36">
        <f>L6</f>
        <v>15000</v>
      </c>
      <c r="M5" s="36">
        <f t="shared" ref="M5" si="5">M6</f>
        <v>5000</v>
      </c>
      <c r="N5" s="36">
        <f t="shared" ref="N5" si="6">N6</f>
        <v>0</v>
      </c>
      <c r="O5" s="36">
        <f t="shared" ref="O5" si="7">O6</f>
        <v>20000</v>
      </c>
      <c r="P5" s="37"/>
    </row>
    <row r="6" spans="1:16" s="20" customFormat="1" ht="42">
      <c r="A6" s="38" t="str">
        <f>'Exp planification'!A3</f>
        <v>Program 1 Enhance implementation of NBSAP through participatory planning, knowledge management and capacity building</v>
      </c>
      <c r="B6" s="39">
        <f>B7</f>
        <v>38000</v>
      </c>
      <c r="C6" s="39">
        <f>C7</f>
        <v>47000</v>
      </c>
      <c r="D6" s="39">
        <f>D7</f>
        <v>0</v>
      </c>
      <c r="E6" s="39">
        <f>'Exp planification'!C3</f>
        <v>85000</v>
      </c>
      <c r="F6" s="29">
        <f t="shared" ref="F6:F15" si="8">IF((B6+C6+D6)=0,0,E6-SUM(B6:D6))</f>
        <v>0</v>
      </c>
      <c r="G6" s="39">
        <f>G7</f>
        <v>65000</v>
      </c>
      <c r="H6" s="39">
        <f>H7</f>
        <v>55000</v>
      </c>
      <c r="I6" s="39">
        <f>I7</f>
        <v>400000</v>
      </c>
      <c r="J6" s="39">
        <f>'Exp planification'!H3</f>
        <v>520000</v>
      </c>
      <c r="K6" s="29">
        <f t="shared" ref="K6:K15" si="9">IF((G6+H6+I6)=0,0,J6-SUM(G6:I6))</f>
        <v>0</v>
      </c>
      <c r="L6" s="39">
        <f>L7</f>
        <v>15000</v>
      </c>
      <c r="M6" s="39">
        <f>M7</f>
        <v>5000</v>
      </c>
      <c r="N6" s="39">
        <f>N7</f>
        <v>0</v>
      </c>
      <c r="O6" s="39">
        <f>'Exp planification'!I3</f>
        <v>20000</v>
      </c>
      <c r="P6" s="29">
        <f t="shared" ref="P6:P15" si="10">IF((L6+M6+N6)=0,0,O6-SUM(L6:N6))</f>
        <v>0</v>
      </c>
    </row>
    <row r="7" spans="1:16" s="20" customFormat="1" ht="67" customHeight="1">
      <c r="A7" s="40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41">
        <f>B8</f>
        <v>38000</v>
      </c>
      <c r="C7" s="41">
        <f t="shared" ref="C7:D7" si="11">C8</f>
        <v>47000</v>
      </c>
      <c r="D7" s="41">
        <f t="shared" si="11"/>
        <v>0</v>
      </c>
      <c r="E7" s="41">
        <f>'Exp planification'!C4</f>
        <v>85000</v>
      </c>
      <c r="F7" s="29">
        <f t="shared" si="8"/>
        <v>0</v>
      </c>
      <c r="G7" s="41">
        <f>G8</f>
        <v>65000</v>
      </c>
      <c r="H7" s="41">
        <f t="shared" ref="H7:I7" si="12">H8</f>
        <v>55000</v>
      </c>
      <c r="I7" s="41">
        <f t="shared" si="12"/>
        <v>400000</v>
      </c>
      <c r="J7" s="41">
        <f>'Exp planification'!H4</f>
        <v>520000</v>
      </c>
      <c r="K7" s="29">
        <f t="shared" si="9"/>
        <v>0</v>
      </c>
      <c r="L7" s="41">
        <f>L8</f>
        <v>15000</v>
      </c>
      <c r="M7" s="41">
        <f t="shared" ref="M7:N7" si="13">M8</f>
        <v>5000</v>
      </c>
      <c r="N7" s="41">
        <f t="shared" si="13"/>
        <v>0</v>
      </c>
      <c r="O7" s="41">
        <f>'Exp planification'!I4</f>
        <v>20000</v>
      </c>
      <c r="P7" s="29">
        <f t="shared" si="10"/>
        <v>0</v>
      </c>
    </row>
    <row r="8" spans="1:16" s="20" customFormat="1" ht="39">
      <c r="A8" s="23" t="str">
        <f>'Exp planification'!A5</f>
        <v>Action 1.1.1 Foster the implementation of integrated water management plans, including restoration and protection of critical wetlands systems</v>
      </c>
      <c r="B8" s="21">
        <f>SUM(B9:B15)</f>
        <v>38000</v>
      </c>
      <c r="C8" s="21">
        <f>SUM(C9:C15)</f>
        <v>47000</v>
      </c>
      <c r="D8" s="21">
        <f>SUM(D9:D15)</f>
        <v>0</v>
      </c>
      <c r="E8" s="21">
        <f>'Exp planification'!C5</f>
        <v>85000</v>
      </c>
      <c r="F8" s="29">
        <f t="shared" si="8"/>
        <v>0</v>
      </c>
      <c r="G8" s="21">
        <f>SUM(G9:G15)</f>
        <v>65000</v>
      </c>
      <c r="H8" s="21">
        <f>SUM(H9:H15)</f>
        <v>55000</v>
      </c>
      <c r="I8" s="21">
        <f>SUM(I9:I15)</f>
        <v>400000</v>
      </c>
      <c r="J8" s="21">
        <f>'Exp planification'!H5</f>
        <v>520000</v>
      </c>
      <c r="K8" s="29">
        <f t="shared" si="9"/>
        <v>0</v>
      </c>
      <c r="L8" s="21">
        <f>SUM(L9:L15)</f>
        <v>15000</v>
      </c>
      <c r="M8" s="21">
        <f>SUM(M9:M15)</f>
        <v>5000</v>
      </c>
      <c r="N8" s="21">
        <f>SUM(N9:N15)</f>
        <v>0</v>
      </c>
      <c r="O8" s="21">
        <f>'Exp planification'!I5</f>
        <v>20000</v>
      </c>
      <c r="P8" s="29">
        <f t="shared" si="10"/>
        <v>0</v>
      </c>
    </row>
    <row r="9" spans="1:16" s="20" customFormat="1">
      <c r="A9" s="28" t="str">
        <f>'Exp planification'!B6</f>
        <v>Activity3- conduct  stalkholder workshop</v>
      </c>
      <c r="B9" s="34">
        <v>5000</v>
      </c>
      <c r="C9" s="34">
        <v>5000</v>
      </c>
      <c r="D9" s="34"/>
      <c r="E9" s="22">
        <f>'Exp planification'!C6</f>
        <v>10000</v>
      </c>
      <c r="F9" s="29">
        <f t="shared" si="8"/>
        <v>0</v>
      </c>
      <c r="G9" s="34"/>
      <c r="H9" s="34"/>
      <c r="I9" s="34"/>
      <c r="J9" s="22">
        <f>'Exp planification'!H6</f>
        <v>0</v>
      </c>
      <c r="K9" s="29">
        <f t="shared" si="9"/>
        <v>0</v>
      </c>
      <c r="L9" s="34"/>
      <c r="M9" s="34"/>
      <c r="N9" s="34"/>
      <c r="O9" s="22">
        <f>'Exp planification'!I6</f>
        <v>0</v>
      </c>
      <c r="P9" s="29">
        <f t="shared" si="10"/>
        <v>0</v>
      </c>
    </row>
    <row r="10" spans="1:16" s="20" customFormat="1">
      <c r="A10" s="28" t="str">
        <f>'Exp planification'!B7</f>
        <v>Activity2- developing guidelince to foster the plan</v>
      </c>
      <c r="B10" s="34">
        <v>10000</v>
      </c>
      <c r="C10" s="34">
        <v>10000</v>
      </c>
      <c r="D10" s="34"/>
      <c r="E10" s="22">
        <f>'Exp planification'!C7</f>
        <v>20000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Activity3- conduct  awerness on guidelince and mannuals</v>
      </c>
      <c r="B11" s="34">
        <v>6000</v>
      </c>
      <c r="C11" s="34">
        <v>9000</v>
      </c>
      <c r="D11" s="34"/>
      <c r="E11" s="22">
        <f>'Exp planification'!C8</f>
        <v>15000</v>
      </c>
      <c r="F11" s="29">
        <f t="shared" si="8"/>
        <v>0</v>
      </c>
      <c r="G11" s="34"/>
      <c r="H11" s="34"/>
      <c r="I11" s="34"/>
      <c r="J11" s="22">
        <f>'Exp planification'!H8</f>
        <v>0</v>
      </c>
      <c r="K11" s="29">
        <f t="shared" si="9"/>
        <v>0</v>
      </c>
      <c r="L11" s="34"/>
      <c r="M11" s="34"/>
      <c r="N11" s="34"/>
      <c r="O11" s="22">
        <f>'Exp planification'!I8</f>
        <v>0</v>
      </c>
      <c r="P11" s="29">
        <f t="shared" si="10"/>
        <v>0</v>
      </c>
    </row>
    <row r="12" spans="1:16" s="20" customFormat="1">
      <c r="A12" s="28" t="str">
        <f>'Exp planification'!B9</f>
        <v>Activity4-strength mainistriming among stalkholders</v>
      </c>
      <c r="B12" s="34">
        <v>10000</v>
      </c>
      <c r="C12" s="34">
        <v>20000</v>
      </c>
      <c r="D12" s="34"/>
      <c r="E12" s="22">
        <f>'Exp planification'!C9</f>
        <v>30000</v>
      </c>
      <c r="F12" s="29">
        <f t="shared" si="8"/>
        <v>0</v>
      </c>
      <c r="G12" s="34"/>
      <c r="H12" s="34"/>
      <c r="I12" s="34"/>
      <c r="J12" s="22">
        <f>'Exp planification'!H9</f>
        <v>0</v>
      </c>
      <c r="K12" s="29">
        <f t="shared" si="9"/>
        <v>0</v>
      </c>
      <c r="L12" s="34"/>
      <c r="M12" s="34"/>
      <c r="N12" s="34"/>
      <c r="O12" s="22">
        <f>'Exp planification'!I9</f>
        <v>0</v>
      </c>
      <c r="P12" s="29">
        <f t="shared" si="10"/>
        <v>0</v>
      </c>
    </row>
    <row r="13" spans="1:16" s="20" customFormat="1">
      <c r="A13" s="28" t="str">
        <f>'Exp planification'!B10</f>
        <v xml:space="preserve">Activity5-implementation </v>
      </c>
      <c r="B13" s="34"/>
      <c r="C13" s="34"/>
      <c r="D13" s="34"/>
      <c r="E13" s="22">
        <f>'Exp planification'!C10</f>
        <v>0</v>
      </c>
      <c r="F13" s="29">
        <f t="shared" si="8"/>
        <v>0</v>
      </c>
      <c r="G13" s="34">
        <v>50000</v>
      </c>
      <c r="H13" s="34">
        <v>50000</v>
      </c>
      <c r="I13" s="34">
        <v>400000</v>
      </c>
      <c r="J13" s="22">
        <f>'Exp planification'!H10</f>
        <v>500000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>
      <c r="A14" s="62" t="str">
        <f>'Exp planification'!B11</f>
        <v>Activity6-M&amp;E</v>
      </c>
      <c r="B14" s="63">
        <v>7000</v>
      </c>
      <c r="C14" s="63">
        <v>3000</v>
      </c>
      <c r="D14" s="63"/>
      <c r="E14" s="64">
        <f>'Exp planification'!C11</f>
        <v>10000</v>
      </c>
      <c r="F14" s="29">
        <f t="shared" si="8"/>
        <v>0</v>
      </c>
      <c r="G14" s="63">
        <v>15000</v>
      </c>
      <c r="H14" s="63">
        <v>5000</v>
      </c>
      <c r="I14" s="63"/>
      <c r="J14" s="64">
        <f>'Exp planification'!H11</f>
        <v>20000</v>
      </c>
      <c r="K14" s="29">
        <f t="shared" si="9"/>
        <v>0</v>
      </c>
      <c r="L14" s="63">
        <v>15000</v>
      </c>
      <c r="M14" s="63">
        <v>5000</v>
      </c>
      <c r="N14" s="63"/>
      <c r="O14" s="64">
        <f>'Exp planification'!I11</f>
        <v>20000</v>
      </c>
      <c r="P14" s="29">
        <f t="shared" si="10"/>
        <v>0</v>
      </c>
    </row>
    <row r="15" spans="1:16" s="20" customFormat="1">
      <c r="A15" s="28" t="str">
        <f>'Exp planification'!B12</f>
        <v>Activity7</v>
      </c>
      <c r="B15" s="34"/>
      <c r="C15" s="34"/>
      <c r="D15" s="34"/>
      <c r="E15" s="22">
        <f>'Exp planification'!C12</f>
        <v>0</v>
      </c>
      <c r="F15" s="29">
        <f t="shared" si="8"/>
        <v>0</v>
      </c>
      <c r="G15" s="34"/>
      <c r="H15" s="34"/>
      <c r="I15" s="34"/>
      <c r="J15" s="22">
        <f>'Exp planification'!H12</f>
        <v>0</v>
      </c>
      <c r="K15" s="29">
        <f t="shared" si="9"/>
        <v>0</v>
      </c>
      <c r="L15" s="34"/>
      <c r="M15" s="34"/>
      <c r="N15" s="34"/>
      <c r="O15" s="22">
        <f>'Exp planification'!I12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workbookViewId="0">
      <selection activeCell="I24" sqref="I24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">
        <v>8</v>
      </c>
      <c r="C5" s="11">
        <f>'Costs by categories'!B5</f>
        <v>38000</v>
      </c>
      <c r="D5" s="11">
        <f>'Costs by categories'!G5</f>
        <v>65000</v>
      </c>
      <c r="E5" s="11">
        <f>'Costs by categories'!L5</f>
        <v>15000</v>
      </c>
      <c r="F5" s="13">
        <f>SUM(C5:E5)</f>
        <v>118000</v>
      </c>
      <c r="G5" s="16">
        <f>F5/$F$8</f>
        <v>0.1888</v>
      </c>
    </row>
    <row r="6" spans="1:7" ht="15.5">
      <c r="B6" s="42" t="s">
        <v>9</v>
      </c>
      <c r="C6" s="11">
        <f>'Costs by categories'!C5</f>
        <v>47000</v>
      </c>
      <c r="D6" s="11">
        <f>'Costs by categories'!H5</f>
        <v>55000</v>
      </c>
      <c r="E6" s="11">
        <f>'Costs by categories'!M5</f>
        <v>5000</v>
      </c>
      <c r="F6" s="13">
        <f>SUM(C6:E6)</f>
        <v>107000</v>
      </c>
      <c r="G6" s="16">
        <f>F6/$F$8</f>
        <v>0.17119999999999999</v>
      </c>
    </row>
    <row r="7" spans="1:7" ht="15.5">
      <c r="B7" s="42" t="s">
        <v>20</v>
      </c>
      <c r="C7" s="11">
        <f>'Costs by categories'!D5</f>
        <v>0</v>
      </c>
      <c r="D7" s="11">
        <f>'Costs by categories'!I5</f>
        <v>400000</v>
      </c>
      <c r="E7" s="11">
        <f>'Costs by categories'!N5</f>
        <v>0</v>
      </c>
      <c r="F7" s="13">
        <f>SUM(C7:E7)</f>
        <v>400000</v>
      </c>
      <c r="G7" s="16">
        <f>F7/$F$8</f>
        <v>0.64</v>
      </c>
    </row>
    <row r="8" spans="1:7" ht="16" thickBot="1">
      <c r="B8" s="17" t="s">
        <v>18</v>
      </c>
      <c r="C8" s="18">
        <f>SUM(C5:C7)</f>
        <v>85000</v>
      </c>
      <c r="D8" s="18">
        <f>SUM(D5:D7)</f>
        <v>520000</v>
      </c>
      <c r="E8" s="18">
        <f>SUM(E5:E7)</f>
        <v>20000</v>
      </c>
      <c r="F8" s="18">
        <f>SUM(F5:F7)</f>
        <v>625000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2015-11-25T09:07:46Z</dcterms:modified>
</cp:coreProperties>
</file>