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815" yWindow="1605" windowWidth="29040" windowHeight="16440"/>
  </bookViews>
  <sheets>
    <sheet name="1- Proposal Outline" sheetId="11" r:id="rId1"/>
    <sheet name="2- Logic Model" sheetId="10" r:id="rId2"/>
    <sheet name="3- Applicants" sheetId="6" r:id="rId3"/>
    <sheet name="2015-2016 GTI participants" sheetId="13" state="hidden" r:id="rId4"/>
    <sheet name="4- Participants" sheetId="8" r:id="rId5"/>
    <sheet name="5- Venue and Logistics" sheetId="9" r:id="rId6"/>
    <sheet name="6- Budget" sheetId="3" r:id="rId7"/>
    <sheet name="Reviewer use ONLY" sheetId="12" state="hidden" r:id="rId8"/>
  </sheet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0" i="3" l="1"/>
  <c r="G42" i="3"/>
  <c r="G33" i="3"/>
  <c r="D14" i="12"/>
  <c r="D15" i="12"/>
  <c r="D38" i="12"/>
  <c r="D37" i="12"/>
  <c r="B12" i="6"/>
  <c r="D34" i="12"/>
  <c r="D35" i="12"/>
  <c r="D30" i="12"/>
  <c r="D31" i="12"/>
  <c r="D26" i="12"/>
  <c r="D27" i="12"/>
  <c r="D22" i="12"/>
  <c r="D23" i="12"/>
  <c r="D18" i="12"/>
  <c r="D19" i="12"/>
  <c r="D19" i="11"/>
  <c r="D18" i="11"/>
  <c r="D15" i="11"/>
  <c r="D14" i="11"/>
  <c r="D11" i="11"/>
  <c r="D10" i="11"/>
  <c r="D7" i="11"/>
  <c r="D6" i="11"/>
  <c r="D27" i="10"/>
  <c r="D26" i="10"/>
  <c r="D25" i="10"/>
  <c r="D24" i="10"/>
  <c r="D23" i="10"/>
  <c r="D19" i="10"/>
  <c r="D18" i="10"/>
  <c r="D17" i="10"/>
  <c r="D16" i="10"/>
  <c r="D15" i="10"/>
  <c r="D11" i="10"/>
  <c r="D10" i="10"/>
  <c r="D9" i="10"/>
  <c r="D8" i="10"/>
  <c r="D7" i="10"/>
  <c r="D22" i="10"/>
  <c r="D14" i="10"/>
  <c r="D6" i="10"/>
  <c r="H46" i="3"/>
  <c r="H45" i="3"/>
  <c r="H44" i="3"/>
  <c r="H43" i="3"/>
  <c r="H42" i="3"/>
  <c r="H37" i="3"/>
  <c r="H36" i="3"/>
  <c r="H35" i="3"/>
  <c r="H34" i="3"/>
  <c r="H33" i="3"/>
  <c r="D7" i="8"/>
  <c r="D6" i="8"/>
  <c r="H28" i="3"/>
  <c r="H27" i="3"/>
  <c r="H26" i="3"/>
  <c r="H25" i="3"/>
  <c r="H24" i="3"/>
  <c r="H23" i="3"/>
  <c r="H22" i="3"/>
  <c r="H21" i="3"/>
  <c r="H20" i="3"/>
  <c r="H19" i="3"/>
  <c r="H18" i="3"/>
  <c r="H17" i="3"/>
  <c r="H16" i="3"/>
  <c r="H15" i="3"/>
  <c r="H14" i="3"/>
  <c r="H13" i="3"/>
  <c r="H12" i="3"/>
  <c r="H11" i="3"/>
  <c r="H10" i="3"/>
  <c r="H9" i="3"/>
  <c r="H38" i="3"/>
  <c r="H47" i="3"/>
  <c r="H29" i="3"/>
  <c r="H7" i="3"/>
  <c r="D19" i="9"/>
  <c r="D18" i="9"/>
  <c r="D15" i="9"/>
  <c r="D14" i="9"/>
  <c r="H4" i="3"/>
  <c r="D11" i="9"/>
  <c r="D10" i="9"/>
  <c r="D7" i="9"/>
  <c r="D6" i="9"/>
  <c r="D24" i="8"/>
  <c r="D23" i="8"/>
  <c r="D20" i="8"/>
  <c r="D19" i="8"/>
  <c r="D16" i="8"/>
  <c r="D15" i="8"/>
  <c r="D11" i="8"/>
  <c r="D10" i="8"/>
</calcChain>
</file>

<file path=xl/comments1.xml><?xml version="1.0" encoding="utf-8"?>
<comments xmlns="http://schemas.openxmlformats.org/spreadsheetml/2006/main">
  <authors>
    <author>Alex Borisenko</author>
  </authors>
  <commentList>
    <comment ref="C17" authorId="0">
      <text>
        <r>
          <rPr>
            <b/>
            <sz val="9"/>
            <color indexed="81"/>
            <rFont val="Tahoma"/>
            <family val="2"/>
          </rPr>
          <t xml:space="preserve">• The proposal should explain how the training activities will relate to the national/regional action plans for achieving global targets (ABT/SDG);
• Hands-on training activities are considered more valuable than symposia, seminars, discussion fora, or conferences where trainees will not have a chance to gain hands-on experience.
• The proposal should clearly explain the link between the proposed training activities and the National Biodiversity Strategies and Action Plans (NBSAPs) of the hosting countries;
• Priority taxa may include any taxonomic group (e.g., beetles, fishes) or functional group (e.g., invasive alien species, endangered species) indicated as a priority group in the respective NBSAPs or ABT/SDG’s but should be limited, for the purposes of this application, to eukaryotic organisms (animals, plants, and fungi).
</t>
        </r>
      </text>
    </comment>
    <comment ref="C21" authorId="0">
      <text>
        <r>
          <rPr>
            <b/>
            <sz val="9"/>
            <color indexed="81"/>
            <rFont val="Tahoma"/>
            <family val="2"/>
          </rPr>
          <t xml:space="preserve">• The proposal should clearly identify partners and stakeholders that would continue the application of DNA technologies, in line with the scope of training activities;
• The proposal should include a clear outline of the follow-up DNA barcoding activities that would maximize the impact of training and facilitate the national/regional implementation of the CBD or other biodiversity-related Conventions;
• Ongoing DNA barcoding activities of applicants (e.g., barcoding projects completed or in progress at the time of proposal submission) are considered an asset, but not a prerequisite.
</t>
        </r>
      </text>
    </comment>
    <comment ref="C25" authorId="0">
      <text>
        <r>
          <rPr>
            <b/>
            <sz val="9"/>
            <color indexed="81"/>
            <rFont val="Tahoma"/>
            <family val="2"/>
          </rPr>
          <t xml:space="preserve">• The training venue should include a functional and sufficiently equipped molecular laboratory and a conference/computer room with internet access;
• The duration of training activities event should be sufficient to provide, at least, basic hands-on laboratory experience to the trainees (e.g., minimum 3-5 days and, ideally, up to four weeks, depending on the capacity of the Hosting Institution). 
</t>
        </r>
      </text>
    </comment>
    <comment ref="C29" authorId="0">
      <text>
        <r>
          <rPr>
            <b/>
            <sz val="9"/>
            <color indexed="81"/>
            <rFont val="Tahoma"/>
            <family val="2"/>
          </rPr>
          <t>• Proposed trainee selection criteria should seek to attain the balance of gender and participating communities that are relevant to biodiversity conservation and utilization;
• Familiarization with DNA barcoding methodologies should enable participants to help advance progress towards achieving the global targets (ABT/SDG); thus selected trainees should be in a position to carry out such activities through their institutional affiliations and/or professional mandates;
• Priority in trainee selection should be given to professionals working on conservation of biodiversity, applied taxonomy, or regulatory agencies relevant to the actions towards achieving global targets (ABT/SDG). This includes early career researchers, graduate/doctoral students, and technical staff.</t>
        </r>
      </text>
    </comment>
    <comment ref="C33" authorId="0">
      <text>
        <r>
          <rPr>
            <b/>
            <sz val="9"/>
            <color indexed="81"/>
            <rFont val="Tahoma"/>
            <family val="2"/>
          </rPr>
          <t>• Applications should include a budget submitted in the required standard format; cost-effectiveness will be considered based on the submitted budget, taking into consideration the number of trainees, space available at the venue for high quality hands-on training, and duration of activities;
• Matched funding is considered as an asset;
• If a cash contribution from the host Government is not available, an in-kind and/or cash contribution from the host institution or from other partners will be considered.</t>
        </r>
      </text>
    </comment>
  </commentList>
</comments>
</file>

<file path=xl/sharedStrings.xml><?xml version="1.0" encoding="utf-8"?>
<sst xmlns="http://schemas.openxmlformats.org/spreadsheetml/2006/main" count="510" uniqueCount="398">
  <si>
    <t>Filling the capacity gap for application of DNA technologies in taxonomy</t>
  </si>
  <si>
    <t>Electronic Application Form</t>
  </si>
  <si>
    <t>Project Title</t>
  </si>
  <si>
    <t>Name</t>
  </si>
  <si>
    <t>Institution</t>
  </si>
  <si>
    <t>Address</t>
  </si>
  <si>
    <t>Work phone</t>
  </si>
  <si>
    <t>Email</t>
  </si>
  <si>
    <t>Co-Applicants</t>
  </si>
  <si>
    <t>Team Members</t>
  </si>
  <si>
    <t>Support staff</t>
  </si>
  <si>
    <t>Stakeholder/sponsor</t>
  </si>
  <si>
    <t>Event Coordinator</t>
  </si>
  <si>
    <t>Training Instructor</t>
  </si>
  <si>
    <t>Primary Role (select from dropdown)</t>
  </si>
  <si>
    <t>Other or undetermined</t>
  </si>
  <si>
    <t>Training Instructors</t>
  </si>
  <si>
    <t>Provide additional information on the qualifications and responsibilities</t>
  </si>
  <si>
    <t>Area of Expertise</t>
  </si>
  <si>
    <t>Instruction Topic</t>
  </si>
  <si>
    <t>provide relevant information in all applicable sections</t>
  </si>
  <si>
    <t xml:space="preserve">NOTE: If the same person has more than one role in the proposal (e.g., as co-applicant and instructor), </t>
  </si>
  <si>
    <t>Provide a short title for your proposed training activity</t>
  </si>
  <si>
    <t>Project Outline</t>
  </si>
  <si>
    <t>Project Objectives</t>
  </si>
  <si>
    <t>1.</t>
  </si>
  <si>
    <t>2.</t>
  </si>
  <si>
    <t>3.</t>
  </si>
  <si>
    <t>4.</t>
  </si>
  <si>
    <t>5.</t>
  </si>
  <si>
    <t>Describe any relevant experience with DNA barcoding methodologies and other qualifications of the project team which qualify them to organize the proposed training activity (training undertaken, training provided to other trainees, previous or ongoing DNA barcoding research projects, education and outreach, citizen-science projects etc) .</t>
  </si>
  <si>
    <t>Partners and Stakeholders</t>
  </si>
  <si>
    <t>List institutions identified as partners and stakeholders (any or all of the following: academia, national government, private sector, NGOs); explain how they will contribute to the success of the proposed training activity.</t>
  </si>
  <si>
    <t>Background of Applicants and Instructors</t>
  </si>
  <si>
    <t>Trainees</t>
  </si>
  <si>
    <t>Trainee Selection Criteria</t>
  </si>
  <si>
    <t>Describe target audience, the organizations and sectors they represent, as well as geographic representation; indicate the means of communication that will be used to maintain contact with them before and after the training activity.</t>
  </si>
  <si>
    <t>Describe the criteria used to select the trainees</t>
  </si>
  <si>
    <t>Expected Number of Trainees</t>
  </si>
  <si>
    <t>Hosting Institution</t>
  </si>
  <si>
    <t>Training Venue</t>
  </si>
  <si>
    <t>Describe the training venue(s) (whether or not different from hosting institution); explain how it is suited for holding the training activities; describe what facilities (e.g., space, equipment) and resources (e.g., staff) would be made available.</t>
  </si>
  <si>
    <t>Training Activities</t>
  </si>
  <si>
    <t>Project Logistics</t>
  </si>
  <si>
    <t>Provide backgrond on the proposed logictical aspects of the activity: transportation, accommodation, catering, communications, etc.</t>
  </si>
  <si>
    <t>Description</t>
  </si>
  <si>
    <t>Category</t>
  </si>
  <si>
    <t>Airfare</t>
  </si>
  <si>
    <t>Transportation</t>
  </si>
  <si>
    <t>Accommodation</t>
  </si>
  <si>
    <t>Unit Cost</t>
  </si>
  <si>
    <t>Comments</t>
  </si>
  <si>
    <t>Quantity</t>
  </si>
  <si>
    <t>Line Total</t>
  </si>
  <si>
    <t>Training venue</t>
  </si>
  <si>
    <t>Training materials</t>
  </si>
  <si>
    <t>Reagents</t>
  </si>
  <si>
    <t>Meals/catering</t>
  </si>
  <si>
    <t>Computers</t>
  </si>
  <si>
    <t>Honoraria</t>
  </si>
  <si>
    <t>Equipment and infrastructure</t>
  </si>
  <si>
    <t>Staff salaries</t>
  </si>
  <si>
    <t>Communications</t>
  </si>
  <si>
    <t>Expected Project Outcomes</t>
  </si>
  <si>
    <t>Lead Applicant: Name</t>
  </si>
  <si>
    <t>List other key individuals with functions of administrative oversight and sponsorship</t>
  </si>
  <si>
    <t>Enter details for individual directly responsible for the execution of the training activity</t>
  </si>
  <si>
    <t>List other team members involved in the facilitation or execution of training activity, as appropriate</t>
  </si>
  <si>
    <t>Section 1 - Background On the Training Proposal</t>
  </si>
  <si>
    <t>List up to five major tangible outcomes of the training activity that could be used by the reviewers to benchmark its success and the achievement of set objectives</t>
  </si>
  <si>
    <t>Provide an estimate of the expected number of trainees to be invited, with a breakdown by gender and other categories as deemed relevant</t>
  </si>
  <si>
    <t>Amount Requested from JBF</t>
  </si>
  <si>
    <t>Match Funding - Cash</t>
  </si>
  <si>
    <t>Amount</t>
  </si>
  <si>
    <t>GRAND TOTAL:</t>
  </si>
  <si>
    <t>Source and Description</t>
  </si>
  <si>
    <t>Match Funding - In-Kind</t>
  </si>
  <si>
    <t>Demonstrable expenses by Hosting Institution, participants or external sponsors (e.g., travel, venue rental, catering).</t>
  </si>
  <si>
    <t>Estimate of non-monetary contribution by Hosting Institution, participants, and external sponsors (e.g., staff time, administration, amortization)</t>
  </si>
  <si>
    <t>Provide unit cost and number of items for eligible reimbursable expenses; for one-time expenses set quantity as 1.</t>
  </si>
  <si>
    <t>Performance Indicators</t>
  </si>
  <si>
    <t>Name of Reviewer</t>
  </si>
  <si>
    <t>REVIEWER ASSESSMENT SHEET - ATTENTION: CONFIDENTIAL INFORMATION FOR RESTRICTED USE ONLY</t>
  </si>
  <si>
    <t>Enter Reviewer details</t>
  </si>
  <si>
    <t>Score</t>
  </si>
  <si>
    <t>Excellent</t>
  </si>
  <si>
    <t>Instructions:</t>
  </si>
  <si>
    <t>Good</t>
  </si>
  <si>
    <t>Fair</t>
  </si>
  <si>
    <t>Unacceptable</t>
  </si>
  <si>
    <t>N/A</t>
  </si>
  <si>
    <t>Select score</t>
  </si>
  <si>
    <t>Overall scientific quality of the proposal including clarity of objectives, detail and clarity of activities and expected outcomes that fall within the Scope of Training</t>
  </si>
  <si>
    <t xml:space="preserve">List up to five major indicators corresponding to the above project outcome that would characterize the positive impact of the training activity. </t>
  </si>
  <si>
    <t>Section 2 - Logic Model</t>
  </si>
  <si>
    <t>Preamble</t>
  </si>
  <si>
    <t>Post-Project Follow-up Activities</t>
  </si>
  <si>
    <t>Provide context for your Project, including the specific needs associated with development and/or adoption of DNA-based diagnostic methods. Explain the relevance of proposed training to CBD implementation at the national/regional level. Specify target taxonomic/functional groups of organisms in line with national/regional priorities.</t>
  </si>
  <si>
    <t xml:space="preserve">Provide a narrative outline of your Project, including the methodology to be used. </t>
  </si>
  <si>
    <t xml:space="preserve"> </t>
  </si>
  <si>
    <t>6.</t>
  </si>
  <si>
    <t>Sustainability of training activities:</t>
  </si>
  <si>
    <t>Logistical feasibility:</t>
  </si>
  <si>
    <t>Appropriateness of targeted participants for the activity:</t>
  </si>
  <si>
    <t>Financial sustainability</t>
  </si>
  <si>
    <t>Cumulative Score:</t>
  </si>
  <si>
    <t>Number of items marked as 'Unacceptable':</t>
  </si>
  <si>
    <t>Please rank the Application in against each of the Selection Criteria and provide comments below. Waive mouse cursor over criteria titles to show details sought for individuial criteria.</t>
  </si>
  <si>
    <t>MATCH SUBTOTAL:</t>
  </si>
  <si>
    <t>IN-KIND SUBTOTAL:</t>
  </si>
  <si>
    <t>NOTE: Letters of Support from key stakeholders will be required prior to funding approval.</t>
  </si>
  <si>
    <t>Describe the lead institution that would be administering the funds and hosting/facilitating the training activity. Explain how the institution's mandate positions it to host the event; describe what facilities (e.g., space, equipment) and resources (e.g., staff) would be made available to support the project's activities. NOTE: Letter of Commitment from Lead Institution will be required prior to funding approval.</t>
  </si>
  <si>
    <t>Section 3 - List of Applicants and Facilitators</t>
  </si>
  <si>
    <t>Section 4 - Background Information on Facilitators and Participants</t>
  </si>
  <si>
    <t>Section 5 - Training Venue and Logistics</t>
  </si>
  <si>
    <t>Section 6 - Budget</t>
  </si>
  <si>
    <t>NOTE: All estimates should be in US dollars; maximum allowable amount requested fron JBF is $20,000 US.</t>
  </si>
  <si>
    <t>Eligible Expense Categories:</t>
  </si>
  <si>
    <t>Ineligible Expense Categories:</t>
  </si>
  <si>
    <t>Provide an outline of the proposed training activities and a tentative non-detailed schedule (Day 1, Day 2, etc.)</t>
  </si>
  <si>
    <t>List up to five core objectives that the Project aims to achieve</t>
  </si>
  <si>
    <t>List individuals who are expected to be invited as speakers or will be teaching/instructing</t>
  </si>
  <si>
    <t>Describe the proposed follow-up activities aimed at maximizing the impact of the proposed Project. Include a list of stakeholders whom you plan to engage and the ultimate impact you plan to achieve.</t>
  </si>
  <si>
    <t>Relevance of the type of training activity proposed for knowledge dissemination and implementation of the Strategic Plan for Biodiversity 2011-2020 and consistent with the vision of the Capacity-building Strategy for the Global Taxonomy Initiative:</t>
  </si>
  <si>
    <t>Australia</t>
  </si>
  <si>
    <t>Austria</t>
  </si>
  <si>
    <t>Bahrain</t>
  </si>
  <si>
    <t>Barbados</t>
  </si>
  <si>
    <t>Belgium</t>
  </si>
  <si>
    <t>Brunei</t>
  </si>
  <si>
    <t>Canada</t>
  </si>
  <si>
    <t>Chile</t>
  </si>
  <si>
    <t>Croatia</t>
  </si>
  <si>
    <t>Cyprus</t>
  </si>
  <si>
    <t>Denmark</t>
  </si>
  <si>
    <t>Guinea</t>
  </si>
  <si>
    <t>Estonia</t>
  </si>
  <si>
    <t>Finland</t>
  </si>
  <si>
    <t>France</t>
  </si>
  <si>
    <t>Germany</t>
  </si>
  <si>
    <t>Greece</t>
  </si>
  <si>
    <t>Iceland</t>
  </si>
  <si>
    <t>Ireland</t>
  </si>
  <si>
    <t>Israel</t>
  </si>
  <si>
    <t>Italy</t>
  </si>
  <si>
    <t>Japan</t>
  </si>
  <si>
    <t>Kuwait</t>
  </si>
  <si>
    <t>Latvia</t>
  </si>
  <si>
    <t>Lithuania</t>
  </si>
  <si>
    <t>Luxembourg</t>
  </si>
  <si>
    <t>Malta</t>
  </si>
  <si>
    <t>Netherlands</t>
  </si>
  <si>
    <t>New Zealand</t>
  </si>
  <si>
    <t>Norway</t>
  </si>
  <si>
    <t>Oman</t>
  </si>
  <si>
    <t>Poland</t>
  </si>
  <si>
    <t>Portugal</t>
  </si>
  <si>
    <t>Qatar</t>
  </si>
  <si>
    <t>Saudi Arabia</t>
  </si>
  <si>
    <t>Singapore</t>
  </si>
  <si>
    <t>Slovenia</t>
  </si>
  <si>
    <t>Spain</t>
  </si>
  <si>
    <t>Sweden</t>
  </si>
  <si>
    <t>Switzerland</t>
  </si>
  <si>
    <t>Uruguay</t>
  </si>
  <si>
    <t>Albania</t>
  </si>
  <si>
    <t>Algeria</t>
  </si>
  <si>
    <t>Angola</t>
  </si>
  <si>
    <t>Argentina</t>
  </si>
  <si>
    <t>Azerbaijan</t>
  </si>
  <si>
    <t>Belarus</t>
  </si>
  <si>
    <t>Botswana</t>
  </si>
  <si>
    <t>Brazil</t>
  </si>
  <si>
    <t>Bulgaria</t>
  </si>
  <si>
    <t>China</t>
  </si>
  <si>
    <t>Colombia</t>
  </si>
  <si>
    <t>Costa Rica</t>
  </si>
  <si>
    <t>Cuba</t>
  </si>
  <si>
    <t>Ecuador</t>
  </si>
  <si>
    <t>Gabon</t>
  </si>
  <si>
    <t>Hungary</t>
  </si>
  <si>
    <t>Iraq</t>
  </si>
  <si>
    <t>Jamaica</t>
  </si>
  <si>
    <t>Jordan</t>
  </si>
  <si>
    <t>Kazakhstan</t>
  </si>
  <si>
    <t>Lebanon</t>
  </si>
  <si>
    <t>Libya</t>
  </si>
  <si>
    <t>Malaysia</t>
  </si>
  <si>
    <t>Mauritius</t>
  </si>
  <si>
    <t>Mexico</t>
  </si>
  <si>
    <t>Montenegro</t>
  </si>
  <si>
    <t>Namibia</t>
  </si>
  <si>
    <t>Panama</t>
  </si>
  <si>
    <t>Peru</t>
  </si>
  <si>
    <t>Romania</t>
  </si>
  <si>
    <t>Serbia</t>
  </si>
  <si>
    <t>South Africa</t>
  </si>
  <si>
    <t>Thailand</t>
  </si>
  <si>
    <t>Tunisia</t>
  </si>
  <si>
    <t>Turkey</t>
  </si>
  <si>
    <t>Turkmenistan</t>
  </si>
  <si>
    <t>Armenia</t>
  </si>
  <si>
    <t>Bolivia</t>
  </si>
  <si>
    <t>Cameroon</t>
  </si>
  <si>
    <t>Djibouti</t>
  </si>
  <si>
    <t>Egypt</t>
  </si>
  <si>
    <t>El Salvador</t>
  </si>
  <si>
    <t>Georgia</t>
  </si>
  <si>
    <t>Ghana</t>
  </si>
  <si>
    <t>Guatemala</t>
  </si>
  <si>
    <t>Guyana</t>
  </si>
  <si>
    <t>Honduras</t>
  </si>
  <si>
    <t>India</t>
  </si>
  <si>
    <t>Indonesia</t>
  </si>
  <si>
    <t>Lesotho</t>
  </si>
  <si>
    <t>Mauritania</t>
  </si>
  <si>
    <t>Moldova</t>
  </si>
  <si>
    <t>Morocco</t>
  </si>
  <si>
    <t>Nicaragua</t>
  </si>
  <si>
    <t>Nigeria</t>
  </si>
  <si>
    <t>Pakistan</t>
  </si>
  <si>
    <t>Papua New Guinea</t>
  </si>
  <si>
    <t>Paraguay</t>
  </si>
  <si>
    <t>Philippines</t>
  </si>
  <si>
    <t>Senegal</t>
  </si>
  <si>
    <t>Sri Lanka</t>
  </si>
  <si>
    <t>Sudan</t>
  </si>
  <si>
    <t>Ukraine</t>
  </si>
  <si>
    <t>Uzbekistan</t>
  </si>
  <si>
    <t>Vietnam</t>
  </si>
  <si>
    <t>Zambia</t>
  </si>
  <si>
    <t>Bangladesh</t>
  </si>
  <si>
    <t>Benin</t>
  </si>
  <si>
    <t>Burkina Faso</t>
  </si>
  <si>
    <t>Burundi</t>
  </si>
  <si>
    <t>Chad</t>
  </si>
  <si>
    <t>Comoros</t>
  </si>
  <si>
    <t>Eritrea</t>
  </si>
  <si>
    <t>Ethiopia</t>
  </si>
  <si>
    <t>Guinea-Bissau</t>
  </si>
  <si>
    <t>Haiti</t>
  </si>
  <si>
    <t>Kenya</t>
  </si>
  <si>
    <t>Liberia</t>
  </si>
  <si>
    <t>Madagascar</t>
  </si>
  <si>
    <t>Malawi</t>
  </si>
  <si>
    <t>Mali</t>
  </si>
  <si>
    <t>Mozambique</t>
  </si>
  <si>
    <t>Nepal</t>
  </si>
  <si>
    <t>Niger</t>
  </si>
  <si>
    <t>Rwanda</t>
  </si>
  <si>
    <t>Sierra Leone</t>
  </si>
  <si>
    <t>Somalia</t>
  </si>
  <si>
    <t>Tajikistan</t>
  </si>
  <si>
    <t>Tanzania</t>
  </si>
  <si>
    <t>Uganda</t>
  </si>
  <si>
    <t>Zimbabwe</t>
  </si>
  <si>
    <t>Togo</t>
  </si>
  <si>
    <t>Gambia</t>
  </si>
  <si>
    <t>Democratic Republic of the Congo</t>
  </si>
  <si>
    <t>Czech Republic</t>
  </si>
  <si>
    <t>Afghanistan</t>
  </si>
  <si>
    <t>Andorra</t>
  </si>
  <si>
    <t>Antigua and Barbuda</t>
  </si>
  <si>
    <t>Bahamas</t>
  </si>
  <si>
    <t>Belize</t>
  </si>
  <si>
    <t>Bhutan</t>
  </si>
  <si>
    <t>Bosnia and Herzegovina</t>
  </si>
  <si>
    <t>Cabo Verde</t>
  </si>
  <si>
    <t>Cambodia</t>
  </si>
  <si>
    <t>Central African Republic (CAR)</t>
  </si>
  <si>
    <t>Republic of the Congo</t>
  </si>
  <si>
    <t>Cote d'Ivoire</t>
  </si>
  <si>
    <t>Dominica</t>
  </si>
  <si>
    <t>Dominican Republic</t>
  </si>
  <si>
    <t>Equatorial Guinea</t>
  </si>
  <si>
    <t>Fiji</t>
  </si>
  <si>
    <t>Grenada</t>
  </si>
  <si>
    <t>Iran</t>
  </si>
  <si>
    <t>Kiribati</t>
  </si>
  <si>
    <t>Kosovo</t>
  </si>
  <si>
    <t>Kyrgyzstan</t>
  </si>
  <si>
    <t>Laos</t>
  </si>
  <si>
    <t>Liechtenstein</t>
  </si>
  <si>
    <t>Macedonia (FYROM)</t>
  </si>
  <si>
    <t>Maldives</t>
  </si>
  <si>
    <t>Marshall Islands</t>
  </si>
  <si>
    <t>Micronesia</t>
  </si>
  <si>
    <t>Monaco</t>
  </si>
  <si>
    <t>Mongolia</t>
  </si>
  <si>
    <t>Myanmar (Burma)</t>
  </si>
  <si>
    <t>Nauru</t>
  </si>
  <si>
    <t>North Korea</t>
  </si>
  <si>
    <t>Palau</t>
  </si>
  <si>
    <t>Palestine</t>
  </si>
  <si>
    <t>Russia</t>
  </si>
  <si>
    <t>Saint Kitts and Nevis</t>
  </si>
  <si>
    <t>Saint Lucia</t>
  </si>
  <si>
    <t>Saint Vincent and the Grenadines</t>
  </si>
  <si>
    <t>Samoa</t>
  </si>
  <si>
    <t>San Marino</t>
  </si>
  <si>
    <t>Sao Tome and Principe</t>
  </si>
  <si>
    <t>Seychelles</t>
  </si>
  <si>
    <t>Slovakia</t>
  </si>
  <si>
    <t>Solomon Islands</t>
  </si>
  <si>
    <t>South Korea</t>
  </si>
  <si>
    <t>South Sudan</t>
  </si>
  <si>
    <t>Suriname</t>
  </si>
  <si>
    <t>Swaziland</t>
  </si>
  <si>
    <t>Syria</t>
  </si>
  <si>
    <t>Taiwan</t>
  </si>
  <si>
    <t>Timor-Leste</t>
  </si>
  <si>
    <t>Tonga</t>
  </si>
  <si>
    <t>Trinidad and Tobago</t>
  </si>
  <si>
    <t>Tuvalu</t>
  </si>
  <si>
    <t>United Arab Emirates (UAE)</t>
  </si>
  <si>
    <t>United Kingdom (UK)</t>
  </si>
  <si>
    <t>United States of America (USA)</t>
  </si>
  <si>
    <t>Vanuatu</t>
  </si>
  <si>
    <t>Vatican City (Holy See)</t>
  </si>
  <si>
    <t>Venezuela</t>
  </si>
  <si>
    <t>Yemen</t>
  </si>
  <si>
    <t>Country name</t>
  </si>
  <si>
    <t>Republic of Moldova</t>
  </si>
  <si>
    <t>Country</t>
  </si>
  <si>
    <t>Example: iBOL network experts</t>
  </si>
  <si>
    <t>Example: National plant protection organization</t>
  </si>
  <si>
    <t>phytosanitary measures</t>
  </si>
  <si>
    <t>Meta genomics</t>
  </si>
  <si>
    <t>GEF project implementation</t>
  </si>
  <si>
    <t>Example: GEF implementing agency (UNDP, UNEP regional offices)</t>
  </si>
  <si>
    <t>List only those activities that can be feasibly planned during workshop discussions and carried out within the span of the next 1-2 years to strengthen its impact. Post-workshop follow-up activities should involve both the workshop facilitators and trainers equipped with new skills and knowledge. Such activities may include:
• Establishment of cross-sectoral thematic working groups (e.g., on agricultural pests, food fraud, invasive species) or networks (e.g., national barcode of life network) to inform help coordinate research activities, advance the technology nationally, and inform decisions by national governments;
• Public awareness campaigns (e.g., setting up dedicated websites, providing content to information portals, media outreach, citizen science projects);
• Reinforcing existing laboratory capacity to perform routine services involving DNA-based diagnostic approaches;
• Developing new standard operating procedures for field work, regulatory procedures, etc.; 
• Engaging national authorities to incorporate DNA-based diagnostic approaches into policy and law at local, national and internatioanl levels;
• Conceiving funding proposals for future activities (e.g., GEF7, national funding agencies, private sector - indicate UNDP or UNEP or other agencies, as apropriate).</t>
  </si>
  <si>
    <t>Full name, including middle names, initials, etc</t>
  </si>
  <si>
    <t>Full name of institution</t>
  </si>
  <si>
    <t>Mailing address of the institution's main contact</t>
  </si>
  <si>
    <t>Indicate number at which the main applicant can be reached</t>
  </si>
  <si>
    <t>Indicate email address at which the main applicant can be reached</t>
  </si>
  <si>
    <t>Full name of each co-applicant</t>
  </si>
  <si>
    <t>if more than one email, list separated by comma</t>
  </si>
  <si>
    <t>EXAMPLE 1: Performance indicators specific to the training event, such as minutes/photos from training activities, attendance lists, presentation slide decks, testimonials or reports from trainees or students</t>
  </si>
  <si>
    <t>EXAMPLE 4: To build the national reference library of DNA barcodes for agriculture pests (1000 records for 100 species by 2020), using the Barcode of Life Data System.</t>
  </si>
  <si>
    <t>EXAMPLE 1: To improve pest identification capacity at the national plant protection organization of [country name] by creating a national database of pest interception at the ports of entry.</t>
  </si>
  <si>
    <t>NOTE: Performance indicators should be presented at the time of project completion. E.g., if a medium-term goal was set for post-project activities, the indicator should clearly show that the activity has begun.</t>
  </si>
  <si>
    <t>NOTE: Outcomes need to agree with the corersponding Objectives, but not necessarily mirror them. While not all outcomes may be attained at the time of project completion, clear progress should be demonstrated through Performance Indicators (below)</t>
  </si>
  <si>
    <t>Institution name only</t>
  </si>
  <si>
    <t>At least one co-applicant from an out-of country partner institution is preferred if the training has regional international focus</t>
  </si>
  <si>
    <t>List all other people involved in the application, hosting, administering, or facilitating the training activity</t>
  </si>
  <si>
    <t>Exclude lead applicant and co-applicants</t>
  </si>
  <si>
    <t>Example Person 1</t>
  </si>
  <si>
    <t>Example Hosting Institution</t>
  </si>
  <si>
    <t>Example Person 2</t>
  </si>
  <si>
    <t>Example Person 3</t>
  </si>
  <si>
    <t>Example Person 4</t>
  </si>
  <si>
    <t>Example Person 5</t>
  </si>
  <si>
    <t>Example Partner Institution</t>
  </si>
  <si>
    <t>Example Person 6</t>
  </si>
  <si>
    <t>Example Stakeholder Institution</t>
  </si>
  <si>
    <t>Example: molecular biology of fishes</t>
  </si>
  <si>
    <t>laboratory analyses</t>
  </si>
  <si>
    <t>Example: metagenomics</t>
  </si>
  <si>
    <t>informatics</t>
  </si>
  <si>
    <t xml:space="preserve">Examples: 
• Indicate support or endorsement from the national Barcode of Life Network (if applicable);
• Indicate support or endorsement from national CBD Focal Point and/or GTI Focal Point; provide name and contact details as needed (if not listed under co-applicants);
• Indicate external sponsors that will provide matching funds (provide more details in the Budget section)
• Institutions that will be providing in-kind support or other forms of facilitation/endorsement for the event
•  List relevant international partners that have confirmed their support for the event
NOTE: Support from the University of Guelph will be provided to all selected teams, therefore listing it here is redundant.
</t>
  </si>
  <si>
    <t xml:space="preserve">Examples: 
• Indicate preferred professional background and areas of expertise of trainees – ensure that it matches the general focus of the training event (e.g., if training focusses on pest detection in agroecosystems, preference should not be given to marine biologists);
• Indicate the preferred organizational affiliations – outline the scope of organizations that will be contacted / invited to nominate trainees for the workshop that best fit the fulfilment of its goals and your country's NBSAP.
NOTE: While participation from academic researchers and students is not discouraged, efforts should be made to emphasize the need for the applied focus of the proposed training activities. For example, university PhD students invited to attend the training could have placement or affiliation with an organization where their training could be applied, e.g., in a regulatory context.
</t>
  </si>
  <si>
    <t xml:space="preserve">Example: Provide essential details about the structure and content of your proposed training event.
Begin with general figures:
• Expected duration (note: minimum duration is one week or five working days / 35 hours of training, but longer durations are preferred);
• Expected number of trainees (minimum number is 10);
• Expected number of instructors and facilitators.
Characterize the overall structure of the planned course (e.g., 45% laboratory, 30% computer time, 10% presentations, and 15% discussions) and its core modules (e.g., collections processing, DNA extraction and PCR, post-laboratory informatics, policy). Provide a general estimate of time allocation (e.g., Days 1-3 - collections, Days 4-6 - molecular, Days 7-9 - informatice, Day 10 - policy).
Provide specifics on the composition of each of training module (e.g., specific stages of each process to be covered in hands-on vs. live demo vs. computer vs. discussions). Make sure to cover relevant elements from all three core components of the standard operational workflow:
• Collections management (e.g., field collecting, specimen processing, databasing, imaging);
• Molecular analysis (e.g., tissue lysis, DNA extraction, PCR amplification, sequencing);
• Informatics (e.g., software for assembling DNA sequences, analysis of sequence data, use of online data repositories, such as BOLD).
List relevant discussion topics concerning policy – both general and specific:
• Relevant international agreements (e.g., ABS, CITES);
• National priorities (e.g., NBSAP’s);
• Institutional (e.g., laboratory health and safety, material transfer agreements).
NOTE 1: Indicate any important by-products of the training activity, e.g., if the trainees will be able to analyze their materials that will help address an important questions relevant to the goals of the NBSAP.
NOTE 2: Do not include here details on venue, participants, training activities, etc. from other sections.
</t>
  </si>
  <si>
    <t xml:space="preserve">Example: 
• Describe the hosting institution's general mandate, focus, and national standing as a centre of excellence in an area directly relevant to the theme of the training event; 
• Indicate number of staff members directly and indirectly involved in the proposed training activity;
• Indicate the unit(s) within the institution directly responsible for project execution and oversight, including administration and financial management;
• Provide a brief overview of the institution’s funding portfolio, annual budget, fiscal solvency, and experience in managing externally-funded projects;
• Indicate whether co-funding and/or matching in-kind support will be provided;
• Describe your organization’s overhead (indirect cost) policy. NOTE: overhead cost should not exceed 13% of the funds requested from CBD.
</t>
  </si>
  <si>
    <t xml:space="preserve">Examples: 
• Provide a general description of the venue (including institutional affiliation), indicate whether or not all activities will be held at the hosting institution and whether one or multiple venue locations are proposed (if remote venues are used, explain logistical arrangements in more detail, e.g., under Training Activities below);
• Describe the venue for the collection management module(s), indicate whether access to archived collections or fresh field-sourced materials will be available, briefly list equipment, tools and labware to be used (e.g., microscopes, photo equipment, insect boxes, tissue arrays), as well as software for image processing and databasing;
• Describe the venue for the molecular analyses, indicate whether actual collections will be analyzed and whether any materials will be sequenced in-house or by an external lab; briefly list equipment (e.g., pipettors, incubator, centrifuge, thermocyclers, electrophoresis set-up, gel imaging system, vortex mixer, DNA sequencer), labware and reagents (e.g., DNA extraction reagents, sample tubes or 96-well plates, PCR reagents, gloves) to be used;
• Describe the venue for the bioinformatics analyses, including its network connection, indicate whether real data will be analyzed (from the above or other samples); list software packages to be used for sequence assembly/analysis, post-processing of sequence data and online querying/deposition.
</t>
  </si>
  <si>
    <t>lunch at $10 per person/day, to be invoiced</t>
  </si>
  <si>
    <t>$100 per day, time sheet</t>
  </si>
  <si>
    <t>Example: administrative assistant - workshop facilitation - 20 days</t>
  </si>
  <si>
    <t>Example: Flights for 5 workshop trainees</t>
  </si>
  <si>
    <t>return flights, local</t>
  </si>
  <si>
    <t>Example: catering at workshop venue, 18 people x 15 days</t>
  </si>
  <si>
    <t>Equipment</t>
  </si>
  <si>
    <t>Laboratory equipment amortization; 10 days of lab work x 7 hours</t>
  </si>
  <si>
    <t>hourly estimate</t>
  </si>
  <si>
    <t>Infrastructure</t>
  </si>
  <si>
    <t>Conference room use with visualization equipment; 25 hours</t>
  </si>
  <si>
    <t>student hostel at $30 per room per night</t>
  </si>
  <si>
    <t>Example: Accommodation for 12 trainees, 16 nights</t>
  </si>
  <si>
    <t>Example: Printing training materials (manuals)</t>
  </si>
  <si>
    <t>50 copies</t>
  </si>
  <si>
    <t>Co -applicants from institutions within your country are preferred, if training has national focus</t>
  </si>
  <si>
    <t xml:space="preserve">Example - Provide a day-by-day description of the training activities:
Day 1. Overview of DNA barcoding (lecture or hands-on, names of presenters)
Day 2. Front-end Processing (lecture or hands-on, names of instructors, specific topics covered)
Day 3... etc.
</t>
  </si>
  <si>
    <t xml:space="preserve">Examples - Provide basic information on essential logistical arrangements or indicate if they are not included:
• Communication – means of communication with event participants prior to, during and post-workshop, including invitation and application procedures for trainees;
• Transportation for facilitators, instructors and participants (local and international travels – flights, ground transportation to/from venue, etc.);
• Accommodation for facilitators, instructors, trainees (venue, if included);
• Meals and catering arrangements (per-diem allowance, catering at venue, if any, etc.);
• Third-party services (e.g., venue charges, laboratory bench fees, translation services);
• End-of-project reporting (including financial report);
• Post-project follow-up communication and updates/reporting;
• Relevant publications, including Web presence.
NOTE: In this section, do not provide details on funds requested for above activities from CBD vs. provided by the venue and/or hosting institution – use the Budget section for this.
</t>
  </si>
  <si>
    <t>EXAMPLE 2: To improve national invasive alien species early warning systems of [country name] by establishing [n] biosurveillance checkpoints with trained field officers and a coordination mechanism, including a portal for online data sharing.</t>
  </si>
  <si>
    <t>Example: Indicate the goal of the training event (e.g. building technical expertise), target audience (e.g. government regulators, citizen scientists), area of application (e.g. border inspection, field surveys), and taxonomic/functional groups of focus (e.g. invasive alien species, marine organisms, arthropods, etc.)</t>
  </si>
  <si>
    <t xml:space="preserve">Examples: 
• State the problem(s) you aim to solve: outline the scope of critical shortfalls in taxonomic capacity, such as lack of specialized knowledge of certain taxonomic (e.g. insects) or functional (e.g. invasive alien species) groups of organisms of key national importance;
• Outline the specific need(s) of important national stakeholders which can be addressed using standardized DNA-based diagnostic approaches (e.g. diagnostics of agriculture pests, invasive alien species early detection and rapid response);
• Indicate the relevant sections/clauses of your country’s National Biodiversity Strategies and Action Plans (NBSAPs), as well as national targets (https://www.cbd.int/nbsap/targets/default.shtml) and the potential of the proposed project to contribute towards achieving these targets; 
• Indicate, more broadly, the relevant CBD COP decisions and Strategic Plan for Biodiversity 2011-2020, including Aichi Biodiversity Targets (https://www.cbd.int/sp/targets/icons/default.shtml) and the potential contribution to global biodiversity conservation; 
• NOTE 1: Ensure that the stated problem(s) and need(s) align with your country’s NBSAP’s or other national priorities;
• NOTE 2: Make sure the problem(s) and need(s) are specific enough to expect short-medium term visible impact from the proposed training activities
• NOTE 3: In this section, DO NOT provide details on methodology, expected outcomes, impact, etc.
</t>
  </si>
  <si>
    <t>NOTE: List specific objectives that can be realistically met as a result of the training activity. 1-2 objective can be attained in the course of follow-up activities.</t>
  </si>
  <si>
    <t>EXAMPLE 3: To lay groundwork for establishing national diagnostic laboratories providing services for DNA-based detection of invasive alien species/agricultural pests, endangered species and other species of border control importance.</t>
  </si>
  <si>
    <t xml:space="preserve">Examples: 
• Indicate whether the lead applicant, any of the co-applicants or instructors have taken the 2015-2016 GTI training course at Guelph University in Canada;
• Indicate whether the lead applicant, any of the co-applicants or instructors are involved with the national Barcode of Life Network of the hosting country (if applicable) or other countries;
• List any relevant credentials held by the lead applicant, any of the co-applicants or instructors (e.g., a PhD in molecular biology is relevant but not necessary) and any relevant professional experience (e.g., [n] years of experience in a molecular genetics lab or museum collection, publication record);
• List any experience or track record in applying DNA-based approaches to address practical issues related to national priorities (e.g., NBSAPs);
• List relevant competencies of the lead applicant or the co-applicants, their awareness of relevant policy issues and experience informing policy decisions at the national and international levels (e.g. compliance with existing laws in relation to access and benefit sharing, incorporation of new technological approaches into regulatory standards);
• List relevant experience of applicants, co-applicants, organizers or facilitators in hosting similar training/outreach events nationally or internationally.
</t>
  </si>
  <si>
    <t xml:space="preserve">Examples: 
• List minimal qualification requirements for trainees (e.g., BSc or MSc equivalent in biology or environmental science, understanding of fundamental principles of molecular biology);
• Indicate measures to ensure objectivity and impartiality in applying selection criteria, in line with the ethical standards set by the UN Ethics Office (http://www.un.org/en/ethics/standvalue.shtml) and the UN’s policy for Gender Equality and the Empowerment of Women (http://www.unwomen.org). 
</t>
  </si>
  <si>
    <t>REQUESTED SUBTOTAL:</t>
  </si>
  <si>
    <t>EXAMPLE 1: National pest interception dataabase created, hosted through the national plant protection organization of [country name]; database to be deployed at five major ports of entry by 2019</t>
  </si>
  <si>
    <t>EXAMPLE 3:Two national diagnostic laboratories established based on existing laboratory facilities - one at [name of university] and another at [name of institute]; labs to be fully equipped to perform routine DNA barcoding analysis by 2019 and accredited with the national plant protection organization by 2020</t>
  </si>
  <si>
    <t xml:space="preserve">EXAMPLE 4: A comprehensive national invasive alien species list enables the national working group to draft invasive alien species regulatory act </t>
  </si>
  <si>
    <t>EXAMPLE 2: Five pilot biosirveillance checkpoints established in three provinces, staffed with  workshop participants; two of these checkpoints will be used to deploy and test new diagnostic PCR-based detection equipment by 2019</t>
  </si>
  <si>
    <t>EXAMPLE 2: Performance indicators specific to post-workshop follow up activities - to confirm that planned post-project activities are underway (e.g., meetings with government officials, submitted/prepared fundig applications)</t>
  </si>
  <si>
    <t>EXAMPLE 3: Online presence is an important metric, adding visibility to any on-going or planned activity. It is important to consider greatnig web pages, news feeds, Twitter, Facebook, etc. to disseminate infoamtion about your progress.</t>
  </si>
  <si>
    <t>EXAMPLE 4: For Dna barcode information, creatino of reference libraries and checklists is of critical importance. Such libraries chould be aggregated using BOLD and other online sources. Creation of BOLD projects is a good metric of progress towatds such goals. Remember to add your CBD contacts to respective [unpublished] projects so they could monitor this progress directly.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</si>
</sst>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
      <b/>
      <i/>
      <sz val="16"/>
      <color theme="1"/>
      <name val="Calibri"/>
      <family val="2"/>
      <scheme val="minor"/>
    </font>
    <font>
      <sz val="11"/>
      <color theme="8" tint="-0.499984740745262"/>
      <name val="Calibri"/>
      <family val="2"/>
      <scheme val="minor"/>
    </font>
    <font>
      <b/>
      <sz val="14"/>
      <color theme="1"/>
      <name val="Calibri"/>
      <family val="2"/>
      <scheme val="minor"/>
    </font>
    <font>
      <sz val="11"/>
      <color theme="0" tint="-0.14999847407452621"/>
      <name val="Calibri"/>
      <family val="2"/>
      <scheme val="minor"/>
    </font>
    <font>
      <b/>
      <i/>
      <sz val="11"/>
      <color theme="1"/>
      <name val="Calibri"/>
      <family val="2"/>
      <scheme val="minor"/>
    </font>
    <font>
      <b/>
      <i/>
      <sz val="14"/>
      <color theme="1"/>
      <name val="Calibri"/>
      <family val="2"/>
      <scheme val="minor"/>
    </font>
    <font>
      <sz val="11"/>
      <color theme="1"/>
      <name val="Calibri"/>
      <family val="2"/>
      <scheme val="minor"/>
    </font>
    <font>
      <b/>
      <sz val="14"/>
      <color rgb="FFFF0000"/>
      <name val="Calibri"/>
      <family val="2"/>
      <scheme val="minor"/>
    </font>
    <font>
      <b/>
      <i/>
      <sz val="12"/>
      <color rgb="FFFF0000"/>
      <name val="Calibri"/>
      <family val="2"/>
      <scheme val="minor"/>
    </font>
    <font>
      <b/>
      <sz val="9"/>
      <color indexed="81"/>
      <name val="Tahoma"/>
      <family val="2"/>
    </font>
    <font>
      <b/>
      <i/>
      <sz val="12"/>
      <color theme="1"/>
      <name val="Calibri"/>
      <family val="2"/>
      <scheme val="minor"/>
    </font>
    <font>
      <b/>
      <i/>
      <sz val="11"/>
      <color theme="9" tint="-0.249977111117893"/>
      <name val="Calibri"/>
      <family val="2"/>
      <scheme val="minor"/>
    </font>
    <font>
      <i/>
      <sz val="11"/>
      <color theme="9" tint="-0.249977111117893"/>
      <name val="Calibri"/>
      <family val="2"/>
      <scheme val="minor"/>
    </font>
    <font>
      <b/>
      <i/>
      <sz val="11"/>
      <color rgb="FFC00000"/>
      <name val="Calibri"/>
      <family val="2"/>
      <scheme val="minor"/>
    </font>
    <font>
      <i/>
      <sz val="11"/>
      <color rgb="FFC00000"/>
      <name val="Calibri"/>
      <family val="2"/>
      <scheme val="minor"/>
    </font>
    <font>
      <b/>
      <i/>
      <sz val="11"/>
      <color theme="8"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77">
    <xf numFmtId="0" fontId="0" fillId="0" borderId="0" xfId="0"/>
    <xf numFmtId="0" fontId="0" fillId="2" borderId="0" xfId="0" applyFill="1"/>
    <xf numFmtId="0" fontId="0" fillId="4" borderId="1" xfId="0" applyFill="1" applyBorder="1" applyAlignment="1" applyProtection="1">
      <alignment wrapText="1"/>
      <protection locked="0"/>
    </xf>
    <xf numFmtId="0" fontId="0" fillId="3" borderId="0" xfId="0" applyFill="1" applyProtection="1">
      <protection hidden="1"/>
    </xf>
    <xf numFmtId="0" fontId="3" fillId="3" borderId="0" xfId="0" applyFont="1" applyFill="1" applyProtection="1">
      <protection hidden="1"/>
    </xf>
    <xf numFmtId="0" fontId="0" fillId="2" borderId="0" xfId="0" applyFill="1" applyProtection="1">
      <protection hidden="1"/>
    </xf>
    <xf numFmtId="0" fontId="1" fillId="3" borderId="0" xfId="0" applyFont="1" applyFill="1" applyProtection="1">
      <protection hidden="1"/>
    </xf>
    <xf numFmtId="0" fontId="6" fillId="2" borderId="2" xfId="0" applyFont="1" applyFill="1" applyBorder="1" applyProtection="1">
      <protection hidden="1"/>
    </xf>
    <xf numFmtId="0" fontId="1" fillId="2" borderId="0" xfId="0" applyFont="1" applyFill="1" applyAlignment="1" applyProtection="1">
      <alignment horizontal="right"/>
      <protection hidden="1"/>
    </xf>
    <xf numFmtId="0" fontId="0" fillId="4" borderId="8" xfId="0" applyFill="1" applyBorder="1" applyProtection="1">
      <protection hidden="1"/>
    </xf>
    <xf numFmtId="0" fontId="2" fillId="3" borderId="0" xfId="0" applyFont="1" applyFill="1" applyProtection="1">
      <protection hidden="1"/>
    </xf>
    <xf numFmtId="0" fontId="4" fillId="3" borderId="0" xfId="0" applyFont="1" applyFill="1" applyAlignment="1" applyProtection="1">
      <alignment horizontal="right"/>
      <protection hidden="1"/>
    </xf>
    <xf numFmtId="0" fontId="4" fillId="2" borderId="0" xfId="0" applyFont="1" applyFill="1" applyProtection="1">
      <protection hidden="1"/>
    </xf>
    <xf numFmtId="0" fontId="8" fillId="3" borderId="0" xfId="0" applyFont="1" applyFill="1" applyProtection="1">
      <protection hidden="1"/>
    </xf>
    <xf numFmtId="0" fontId="9" fillId="2" borderId="0" xfId="0" applyFont="1" applyFill="1" applyProtection="1">
      <protection hidden="1"/>
    </xf>
    <xf numFmtId="0" fontId="9" fillId="2" borderId="0" xfId="0" applyFont="1" applyFill="1" applyAlignment="1" applyProtection="1">
      <alignment horizontal="right"/>
      <protection hidden="1"/>
    </xf>
    <xf numFmtId="0" fontId="0" fillId="2" borderId="0" xfId="0" applyFill="1" applyAlignment="1" applyProtection="1">
      <alignment vertical="center"/>
      <protection hidden="1"/>
    </xf>
    <xf numFmtId="0" fontId="0" fillId="2" borderId="0" xfId="0" quotePrefix="1" applyFill="1" applyAlignment="1" applyProtection="1">
      <alignment horizontal="right" vertical="center"/>
      <protection hidden="1"/>
    </xf>
    <xf numFmtId="0" fontId="4" fillId="2" borderId="0" xfId="0" applyFont="1" applyFill="1" applyAlignment="1" applyProtection="1">
      <alignment wrapText="1"/>
      <protection hidden="1"/>
    </xf>
    <xf numFmtId="0" fontId="4" fillId="2" borderId="0" xfId="0" applyFont="1" applyFill="1" applyAlignment="1" applyProtection="1">
      <alignment horizontal="right"/>
      <protection hidden="1"/>
    </xf>
    <xf numFmtId="0" fontId="0" fillId="2" borderId="0" xfId="0" applyFill="1" applyAlignment="1" applyProtection="1">
      <alignment horizontal="right"/>
      <protection hidden="1"/>
    </xf>
    <xf numFmtId="0" fontId="4" fillId="2" borderId="0" xfId="0" applyFont="1" applyFill="1" applyAlignment="1" applyProtection="1">
      <alignment wrapText="1" shrinkToFit="1"/>
      <protection hidden="1"/>
    </xf>
    <xf numFmtId="0" fontId="0" fillId="2" borderId="2" xfId="0" applyFill="1" applyBorder="1" applyProtection="1">
      <protection hidden="1"/>
    </xf>
    <xf numFmtId="0" fontId="10" fillId="2" borderId="0" xfId="0" applyFont="1" applyFill="1" applyAlignment="1" applyProtection="1">
      <alignment horizontal="right"/>
      <protection hidden="1"/>
    </xf>
    <xf numFmtId="0" fontId="1" fillId="3" borderId="6" xfId="0" applyFont="1" applyFill="1" applyBorder="1" applyProtection="1">
      <protection hidden="1"/>
    </xf>
    <xf numFmtId="0" fontId="4" fillId="2" borderId="2" xfId="0" applyFont="1" applyFill="1" applyBorder="1" applyProtection="1">
      <protection hidden="1"/>
    </xf>
    <xf numFmtId="0" fontId="11" fillId="2" borderId="2" xfId="0" applyFont="1" applyFill="1" applyBorder="1" applyAlignment="1" applyProtection="1">
      <alignment horizontal="right"/>
      <protection hidden="1"/>
    </xf>
    <xf numFmtId="0" fontId="0" fillId="2" borderId="12" xfId="0" applyFill="1" applyBorder="1" applyProtection="1">
      <protection hidden="1"/>
    </xf>
    <xf numFmtId="0" fontId="1" fillId="3" borderId="6" xfId="0" applyFont="1" applyFill="1" applyBorder="1" applyAlignment="1" applyProtection="1">
      <alignment horizontal="center"/>
      <protection hidden="1"/>
    </xf>
    <xf numFmtId="0" fontId="1" fillId="2" borderId="11"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0" fontId="14" fillId="3" borderId="0" xfId="0" applyFont="1" applyFill="1" applyProtection="1">
      <protection hidden="1"/>
    </xf>
    <xf numFmtId="0" fontId="10" fillId="2" borderId="2" xfId="0" applyFont="1" applyFill="1" applyBorder="1" applyAlignment="1" applyProtection="1">
      <alignment horizontal="right" vertical="center"/>
      <protection hidden="1"/>
    </xf>
    <xf numFmtId="0" fontId="4" fillId="2" borderId="2" xfId="0" applyFont="1" applyFill="1" applyBorder="1" applyAlignment="1" applyProtection="1">
      <alignment wrapText="1"/>
      <protection hidden="1"/>
    </xf>
    <xf numFmtId="0" fontId="1" fillId="2" borderId="0" xfId="0" quotePrefix="1" applyFont="1" applyFill="1" applyAlignment="1" applyProtection="1">
      <alignment horizontal="right" vertical="center"/>
      <protection hidden="1"/>
    </xf>
    <xf numFmtId="0" fontId="1" fillId="2" borderId="0" xfId="0" applyFont="1" applyFill="1" applyAlignment="1" applyProtection="1">
      <alignment vertical="center" wrapText="1"/>
      <protection hidden="1"/>
    </xf>
    <xf numFmtId="9" fontId="1" fillId="2" borderId="0" xfId="2" applyFont="1" applyFill="1" applyAlignment="1" applyProtection="1">
      <alignment horizontal="left"/>
      <protection hidden="1"/>
    </xf>
    <xf numFmtId="9" fontId="4" fillId="2" borderId="0" xfId="2" applyFont="1" applyFill="1" applyAlignment="1" applyProtection="1">
      <alignment horizontal="left" vertical="center"/>
      <protection hidden="1"/>
    </xf>
    <xf numFmtId="0" fontId="0" fillId="2" borderId="0" xfId="0" applyFill="1" applyAlignment="1" applyProtection="1">
      <alignment horizontal="right" vertical="center"/>
      <protection hidden="1"/>
    </xf>
    <xf numFmtId="9" fontId="0" fillId="2" borderId="0" xfId="2" applyFont="1" applyFill="1" applyAlignment="1" applyProtection="1">
      <alignment horizontal="left" vertical="center"/>
      <protection hidden="1"/>
    </xf>
    <xf numFmtId="0" fontId="16" fillId="3" borderId="0" xfId="0" applyFont="1" applyFill="1" applyAlignment="1" applyProtection="1">
      <alignment horizontal="right"/>
      <protection hidden="1"/>
    </xf>
    <xf numFmtId="9" fontId="2" fillId="3" borderId="7" xfId="0" applyNumberFormat="1" applyFont="1" applyFill="1" applyBorder="1" applyProtection="1">
      <protection hidden="1"/>
    </xf>
    <xf numFmtId="0" fontId="2" fillId="3" borderId="1" xfId="0" applyFont="1" applyFill="1" applyBorder="1" applyProtection="1">
      <protection hidden="1"/>
    </xf>
    <xf numFmtId="0" fontId="4" fillId="4" borderId="1" xfId="0" applyFont="1" applyFill="1" applyBorder="1" applyAlignment="1" applyProtection="1">
      <alignment horizontal="right"/>
      <protection locked="0"/>
    </xf>
    <xf numFmtId="0" fontId="13" fillId="3" borderId="0" xfId="0" applyFont="1" applyFill="1" applyAlignment="1" applyProtection="1">
      <alignment horizontal="right"/>
      <protection hidden="1"/>
    </xf>
    <xf numFmtId="0" fontId="0" fillId="4" borderId="7" xfId="0" applyFill="1" applyBorder="1" applyAlignment="1" applyProtection="1">
      <alignment wrapText="1"/>
      <protection locked="0"/>
    </xf>
    <xf numFmtId="0" fontId="0" fillId="4" borderId="6" xfId="0" applyFill="1" applyBorder="1" applyAlignment="1" applyProtection="1">
      <alignment wrapText="1"/>
      <protection locked="0"/>
    </xf>
    <xf numFmtId="0" fontId="0" fillId="4" borderId="5" xfId="0" applyFill="1" applyBorder="1" applyAlignment="1" applyProtection="1">
      <alignment wrapText="1"/>
      <protection locked="0"/>
    </xf>
    <xf numFmtId="0" fontId="17" fillId="2" borderId="0" xfId="0" applyFont="1" applyFill="1" applyProtection="1">
      <protection hidden="1"/>
    </xf>
    <xf numFmtId="0" fontId="18" fillId="2" borderId="0" xfId="0" applyFont="1" applyFill="1" applyProtection="1">
      <protection hidden="1"/>
    </xf>
    <xf numFmtId="0" fontId="19" fillId="2" borderId="0" xfId="0" applyFont="1" applyFill="1" applyProtection="1">
      <protection hidden="1"/>
    </xf>
    <xf numFmtId="0" fontId="20" fillId="2" borderId="0" xfId="0" applyFont="1" applyFill="1" applyProtection="1">
      <protection hidden="1"/>
    </xf>
    <xf numFmtId="0" fontId="19" fillId="2" borderId="0" xfId="0" applyFont="1" applyFill="1" applyAlignment="1" applyProtection="1">
      <alignment wrapText="1"/>
      <protection hidden="1"/>
    </xf>
    <xf numFmtId="0" fontId="19" fillId="3" borderId="0" xfId="0" applyFont="1" applyFill="1" applyAlignment="1" applyProtection="1">
      <alignment horizontal="right"/>
      <protection hidden="1"/>
    </xf>
    <xf numFmtId="0" fontId="7" fillId="4" borderId="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164" fontId="0" fillId="4" borderId="7" xfId="1" applyFont="1" applyFill="1" applyBorder="1" applyAlignment="1" applyProtection="1">
      <alignment wrapText="1"/>
      <protection locked="0"/>
    </xf>
    <xf numFmtId="164" fontId="0" fillId="4" borderId="1" xfId="1" applyFont="1" applyFill="1" applyBorder="1" applyAlignment="1" applyProtection="1">
      <alignment wrapText="1"/>
      <protection locked="0"/>
    </xf>
    <xf numFmtId="164" fontId="0" fillId="4" borderId="5" xfId="1" applyFont="1" applyFill="1" applyBorder="1" applyAlignment="1" applyProtection="1">
      <alignment wrapText="1"/>
      <protection locked="0"/>
    </xf>
    <xf numFmtId="164" fontId="0" fillId="2" borderId="7" xfId="1" applyFont="1" applyFill="1" applyBorder="1" applyAlignment="1" applyProtection="1">
      <alignment wrapText="1"/>
      <protection hidden="1"/>
    </xf>
    <xf numFmtId="164" fontId="0" fillId="4" borderId="6" xfId="1" applyFont="1" applyFill="1" applyBorder="1" applyAlignment="1" applyProtection="1">
      <alignment wrapText="1"/>
      <protection locked="0"/>
    </xf>
    <xf numFmtId="164" fontId="0" fillId="2" borderId="6" xfId="1" applyFont="1" applyFill="1" applyBorder="1" applyAlignment="1" applyProtection="1">
      <alignment wrapText="1"/>
      <protection hidden="1"/>
    </xf>
    <xf numFmtId="164" fontId="1" fillId="2" borderId="11" xfId="1" applyFont="1" applyFill="1" applyBorder="1" applyProtection="1">
      <protection hidden="1"/>
    </xf>
    <xf numFmtId="164" fontId="1" fillId="2" borderId="10" xfId="1" applyFont="1" applyFill="1" applyBorder="1" applyProtection="1">
      <protection hidden="1"/>
    </xf>
    <xf numFmtId="164" fontId="11" fillId="2" borderId="2" xfId="1" applyFont="1" applyFill="1" applyBorder="1" applyProtection="1">
      <protection hidden="1"/>
    </xf>
    <xf numFmtId="0" fontId="0" fillId="4" borderId="7"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7" fillId="4" borderId="1" xfId="0" applyFont="1" applyFill="1" applyBorder="1" applyAlignment="1" applyProtection="1">
      <alignment vertical="top" wrapText="1"/>
      <protection locked="0"/>
    </xf>
    <xf numFmtId="0" fontId="5" fillId="4" borderId="9" xfId="0" applyFont="1" applyFill="1" applyBorder="1" applyAlignment="1" applyProtection="1">
      <alignment horizontal="left" vertical="top"/>
      <protection locked="0"/>
    </xf>
    <xf numFmtId="0" fontId="5" fillId="4" borderId="1" xfId="0" applyFont="1" applyFill="1" applyBorder="1" applyProtection="1">
      <protection locked="0"/>
    </xf>
    <xf numFmtId="0" fontId="5" fillId="4" borderId="1" xfId="0" applyFont="1" applyFill="1" applyBorder="1" applyAlignment="1" applyProtection="1">
      <alignment horizontal="left" vertical="top"/>
      <protection locked="0"/>
    </xf>
    <xf numFmtId="0" fontId="21" fillId="2" borderId="0" xfId="0" applyFont="1" applyFill="1" applyAlignment="1" applyProtection="1">
      <alignment horizontal="left"/>
      <protection hidden="1"/>
    </xf>
    <xf numFmtId="0" fontId="0" fillId="4" borderId="0" xfId="0" applyFill="1" applyBorder="1"/>
  </cellXfs>
  <cellStyles count="3">
    <cellStyle name="Currency" xfId="1" builtinId="4"/>
    <cellStyle name="Normal" xfId="0" builtinId="0"/>
    <cellStyle name="Percent" xfId="2" builtinId="5"/>
  </cellStyles>
  <dxfs count="21">
    <dxf>
      <font>
        <b/>
        <i val="0"/>
        <color theme="9" tint="-0.24994659260841701"/>
      </font>
    </dxf>
    <dxf>
      <font>
        <b/>
        <i val="0"/>
        <color theme="8"/>
      </font>
    </dxf>
    <dxf>
      <font>
        <b/>
        <i val="0"/>
        <color rgb="FF7030A0"/>
      </font>
    </dxf>
    <dxf>
      <font>
        <b/>
        <i val="0"/>
        <color rgb="FFC00000"/>
      </font>
      <fill>
        <patternFill>
          <bgColor rgb="FFFFCCCC"/>
        </patternFill>
      </fill>
    </dxf>
    <dxf>
      <font>
        <b/>
        <i/>
      </font>
      <fill>
        <patternFill>
          <bgColor rgb="FFFFFF00"/>
        </patternFill>
      </fill>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abSelected="1" topLeftCell="A12" workbookViewId="0">
      <selection activeCell="C15" sqref="C15"/>
    </sheetView>
  </sheetViews>
  <sheetFormatPr defaultColWidth="8.5703125" defaultRowHeight="15" x14ac:dyDescent="0.25"/>
  <cols>
    <col min="1" max="1" width="3" style="1" customWidth="1"/>
    <col min="2" max="2" width="0.85546875" style="1" customWidth="1"/>
    <col min="3" max="3" width="99.5703125" style="1" customWidth="1"/>
    <col min="4" max="4" width="0.42578125" style="1" customWidth="1"/>
    <col min="5" max="5" width="3.85546875" style="1" customWidth="1"/>
    <col min="6" max="16384" width="8.5703125" style="1"/>
  </cols>
  <sheetData>
    <row r="1" spans="1:5" ht="30" customHeight="1" x14ac:dyDescent="0.5">
      <c r="A1" s="3"/>
      <c r="B1" s="4" t="s">
        <v>0</v>
      </c>
      <c r="C1" s="3"/>
      <c r="D1" s="3"/>
    </row>
    <row r="2" spans="1:5" ht="14.45" x14ac:dyDescent="0.35">
      <c r="A2" s="3"/>
      <c r="B2" s="6" t="s">
        <v>1</v>
      </c>
      <c r="C2" s="3"/>
      <c r="D2" s="3"/>
      <c r="E2" s="1" t="s">
        <v>99</v>
      </c>
    </row>
    <row r="3" spans="1:5" ht="14.45" x14ac:dyDescent="0.35">
      <c r="A3" s="5"/>
      <c r="B3" s="5"/>
      <c r="C3" s="5"/>
      <c r="D3" s="5"/>
    </row>
    <row r="4" spans="1:5" ht="21.6" thickBot="1" x14ac:dyDescent="0.55000000000000004">
      <c r="A4" s="5"/>
      <c r="B4" s="7" t="s">
        <v>68</v>
      </c>
      <c r="C4" s="7"/>
      <c r="D4" s="7"/>
    </row>
    <row r="5" spans="1:5" ht="14.45" x14ac:dyDescent="0.35">
      <c r="A5" s="5"/>
      <c r="B5" s="5"/>
      <c r="C5" s="5"/>
      <c r="D5" s="5"/>
    </row>
    <row r="6" spans="1:5" ht="18.600000000000001" x14ac:dyDescent="0.45">
      <c r="A6" s="3"/>
      <c r="B6" s="13" t="s">
        <v>2</v>
      </c>
      <c r="C6" s="13"/>
      <c r="D6" s="53" t="str">
        <f>CONCATENATE("Maximum ",D8," characters - ",IF(D7=0,"Attention: field not populated!",IF(D7&gt;D8,"Attention: Character count exceeded!","OK")))</f>
        <v>Maximum 150 characters - Attention: Character count exceeded!</v>
      </c>
    </row>
    <row r="7" spans="1:5" ht="43.5" x14ac:dyDescent="0.35">
      <c r="A7" s="5"/>
      <c r="B7" s="5"/>
      <c r="C7" s="54" t="s">
        <v>384</v>
      </c>
      <c r="D7" s="14">
        <f>LEN(C7)</f>
        <v>319</v>
      </c>
    </row>
    <row r="8" spans="1:5" ht="14.45" x14ac:dyDescent="0.35">
      <c r="A8" s="5"/>
      <c r="B8" s="12"/>
      <c r="C8" s="12" t="s">
        <v>22</v>
      </c>
      <c r="D8" s="15">
        <v>150</v>
      </c>
    </row>
    <row r="9" spans="1:5" ht="6.95" customHeight="1" x14ac:dyDescent="0.35">
      <c r="A9" s="5"/>
      <c r="B9" s="5"/>
      <c r="C9" s="5"/>
      <c r="D9" s="14"/>
    </row>
    <row r="10" spans="1:5" ht="18.600000000000001" x14ac:dyDescent="0.45">
      <c r="A10" s="3"/>
      <c r="B10" s="13" t="s">
        <v>95</v>
      </c>
      <c r="C10" s="13"/>
      <c r="D10" s="53" t="str">
        <f>CONCATENATE("Maximum ",D12," characters - ",IF(D11=0,"Attention: field not populated!",IF(D11&gt;D12,"Attention: Character count exceeded!","OK")))</f>
        <v>Maximum 1500 characters - OK</v>
      </c>
    </row>
    <row r="11" spans="1:5" ht="300" x14ac:dyDescent="0.25">
      <c r="A11" s="5"/>
      <c r="B11" s="5"/>
      <c r="C11" s="54" t="s">
        <v>385</v>
      </c>
      <c r="D11" s="14">
        <f>LEN(C11)</f>
        <v>1439</v>
      </c>
    </row>
    <row r="12" spans="1:5" ht="47.45" customHeight="1" x14ac:dyDescent="0.35">
      <c r="A12" s="5"/>
      <c r="B12" s="12"/>
      <c r="C12" s="18" t="s">
        <v>97</v>
      </c>
      <c r="D12" s="15">
        <v>1500</v>
      </c>
    </row>
    <row r="13" spans="1:5" ht="14.45" x14ac:dyDescent="0.35">
      <c r="A13" s="5"/>
      <c r="B13" s="5"/>
      <c r="C13" s="5"/>
      <c r="D13" s="14"/>
    </row>
    <row r="14" spans="1:5" ht="18.600000000000001" x14ac:dyDescent="0.45">
      <c r="A14" s="3"/>
      <c r="B14" s="13" t="s">
        <v>23</v>
      </c>
      <c r="C14" s="13"/>
      <c r="D14" s="53" t="str">
        <f>CONCATENATE("Maximum ",D16," characters - ",IF(D15=0,"Attention: field not populated!",IF(D15&gt;D16,"Attention: Character count exceeded!","OK")))</f>
        <v>Maximum 2500 characters - OK</v>
      </c>
    </row>
    <row r="15" spans="1:5" ht="409.5" x14ac:dyDescent="0.25">
      <c r="A15" s="5"/>
      <c r="B15" s="5"/>
      <c r="C15" s="54" t="s">
        <v>362</v>
      </c>
      <c r="D15" s="14">
        <f>LEN(C15)</f>
        <v>1944</v>
      </c>
    </row>
    <row r="16" spans="1:5" ht="14.45" x14ac:dyDescent="0.35">
      <c r="A16" s="5"/>
      <c r="B16" s="12"/>
      <c r="C16" s="18" t="s">
        <v>98</v>
      </c>
      <c r="D16" s="15">
        <v>2500</v>
      </c>
    </row>
    <row r="17" spans="1:4" ht="14.45" x14ac:dyDescent="0.35">
      <c r="A17" s="5"/>
      <c r="B17" s="5"/>
      <c r="C17" s="5"/>
      <c r="D17" s="5"/>
    </row>
    <row r="18" spans="1:4" ht="18.600000000000001" x14ac:dyDescent="0.45">
      <c r="A18" s="3"/>
      <c r="B18" s="13" t="s">
        <v>96</v>
      </c>
      <c r="C18" s="13"/>
      <c r="D18" s="53" t="str">
        <f>CONCATENATE("Maximum ",D20," characters - ",IF(D19=0,"Attention: field not populated!",IF(D19&gt;D20,"Attention: Character count exceeded!","OK")))</f>
        <v>Maximum 1500 characters - OK</v>
      </c>
    </row>
    <row r="19" spans="1:4" ht="215.1" customHeight="1" x14ac:dyDescent="0.35">
      <c r="A19" s="5"/>
      <c r="B19" s="5"/>
      <c r="C19" s="54" t="s">
        <v>330</v>
      </c>
      <c r="D19" s="14">
        <f>LEN(C19)</f>
        <v>1295</v>
      </c>
    </row>
    <row r="20" spans="1:4" ht="29.1" x14ac:dyDescent="0.35">
      <c r="A20" s="5"/>
      <c r="B20" s="12"/>
      <c r="C20" s="18" t="s">
        <v>122</v>
      </c>
      <c r="D20" s="15">
        <v>1500</v>
      </c>
    </row>
  </sheetData>
  <sheetProtection password="DF3A" sheet="1" objects="1" scenarios="1" formatColumns="0" formatRows="0" selectLockedCells="1"/>
  <conditionalFormatting sqref="D6">
    <cfRule type="expression" dxfId="20" priority="4">
      <formula>ISNUMBER(SEARCH("OK",D6))</formula>
    </cfRule>
  </conditionalFormatting>
  <conditionalFormatting sqref="D10">
    <cfRule type="expression" dxfId="19" priority="3">
      <formula>ISNUMBER(SEARCH("OK",D10))</formula>
    </cfRule>
  </conditionalFormatting>
  <conditionalFormatting sqref="D14">
    <cfRule type="expression" dxfId="18" priority="2">
      <formula>ISNUMBER(SEARCH("OK",D14))</formula>
    </cfRule>
  </conditionalFormatting>
  <conditionalFormatting sqref="D18">
    <cfRule type="expression" dxfId="17" priority="1">
      <formula>ISNUMBER(SEARCH("OK",D18))</formula>
    </cfRule>
  </conditionalFormatting>
  <pageMargins left="1.1023622047244095" right="0.31496062992125984" top="0.35433070866141736" bottom="0.35433070866141736" header="0.11811023622047245" footer="0.11811023622047245"/>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workbookViewId="0">
      <selection activeCell="C7" sqref="C7"/>
    </sheetView>
  </sheetViews>
  <sheetFormatPr defaultColWidth="8.5703125" defaultRowHeight="15" x14ac:dyDescent="0.25"/>
  <cols>
    <col min="1" max="1" width="4" style="1" customWidth="1"/>
    <col min="2" max="2" width="2.5703125" style="1" customWidth="1"/>
    <col min="3" max="3" width="93.5703125" style="1" customWidth="1"/>
    <col min="4" max="4" width="0.85546875" style="1" customWidth="1"/>
    <col min="5" max="16384" width="8.5703125" style="1"/>
  </cols>
  <sheetData>
    <row r="1" spans="1:4" s="5" customFormat="1" ht="27.6" customHeight="1" x14ac:dyDescent="0.5">
      <c r="A1" s="3"/>
      <c r="B1" s="4" t="s">
        <v>0</v>
      </c>
      <c r="C1" s="3"/>
      <c r="D1" s="3"/>
    </row>
    <row r="2" spans="1:4" s="5" customFormat="1" ht="14.45" x14ac:dyDescent="0.35">
      <c r="A2" s="3"/>
      <c r="B2" s="6" t="s">
        <v>1</v>
      </c>
      <c r="C2" s="3"/>
      <c r="D2" s="3"/>
    </row>
    <row r="3" spans="1:4" s="5" customFormat="1" ht="14.45" x14ac:dyDescent="0.35"/>
    <row r="4" spans="1:4" s="5" customFormat="1" ht="21.6" thickBot="1" x14ac:dyDescent="0.55000000000000004">
      <c r="B4" s="7" t="s">
        <v>94</v>
      </c>
      <c r="C4" s="7"/>
      <c r="D4" s="7"/>
    </row>
    <row r="6" spans="1:4" ht="18.600000000000001" x14ac:dyDescent="0.45">
      <c r="A6" s="3"/>
      <c r="B6" s="13" t="s">
        <v>24</v>
      </c>
      <c r="C6" s="13"/>
      <c r="D6" s="53" t="str">
        <f>CONCATENATE("Maximum ",D12," characters per objective - ",IF(D7=0,"Attention: field not populated!",IF(MAX(D7:D11)&gt;D12,"Attention: Character count exceeded!","OK")))</f>
        <v>Maximum 250 characters per objective - OK</v>
      </c>
    </row>
    <row r="7" spans="1:4" ht="39.6" customHeight="1" x14ac:dyDescent="0.35">
      <c r="A7" s="16"/>
      <c r="B7" s="17" t="s">
        <v>25</v>
      </c>
      <c r="C7" s="54" t="s">
        <v>386</v>
      </c>
      <c r="D7" s="14">
        <f>LEN(C7)</f>
        <v>167</v>
      </c>
    </row>
    <row r="8" spans="1:4" ht="39.6" customHeight="1" x14ac:dyDescent="0.35">
      <c r="A8" s="16"/>
      <c r="B8" s="17" t="s">
        <v>26</v>
      </c>
      <c r="C8" s="54" t="s">
        <v>340</v>
      </c>
      <c r="D8" s="14">
        <f>LEN(C8)</f>
        <v>190</v>
      </c>
    </row>
    <row r="9" spans="1:4" ht="43.5" x14ac:dyDescent="0.35">
      <c r="A9" s="16"/>
      <c r="B9" s="17" t="s">
        <v>27</v>
      </c>
      <c r="C9" s="54" t="s">
        <v>383</v>
      </c>
      <c r="D9" s="14">
        <f>LEN(C9)</f>
        <v>243</v>
      </c>
    </row>
    <row r="10" spans="1:4" ht="43.5" x14ac:dyDescent="0.35">
      <c r="A10" s="16"/>
      <c r="B10" s="17" t="s">
        <v>28</v>
      </c>
      <c r="C10" s="54" t="s">
        <v>387</v>
      </c>
      <c r="D10" s="14">
        <f>LEN(C10)</f>
        <v>234</v>
      </c>
    </row>
    <row r="11" spans="1:4" ht="39.6" customHeight="1" x14ac:dyDescent="0.35">
      <c r="A11" s="16"/>
      <c r="B11" s="17" t="s">
        <v>29</v>
      </c>
      <c r="C11" s="54" t="s">
        <v>339</v>
      </c>
      <c r="D11" s="14">
        <f>LEN(C11)</f>
        <v>167</v>
      </c>
    </row>
    <row r="12" spans="1:4" ht="20.100000000000001" customHeight="1" x14ac:dyDescent="0.35">
      <c r="A12" s="5"/>
      <c r="B12" s="12"/>
      <c r="C12" s="12" t="s">
        <v>120</v>
      </c>
      <c r="D12" s="14">
        <v>250</v>
      </c>
    </row>
    <row r="13" spans="1:4" ht="14.45" x14ac:dyDescent="0.35">
      <c r="A13" s="5"/>
      <c r="B13" s="5"/>
      <c r="C13" s="5"/>
      <c r="D13" s="14"/>
    </row>
    <row r="14" spans="1:4" ht="18.600000000000001" x14ac:dyDescent="0.45">
      <c r="A14" s="3"/>
      <c r="B14" s="13" t="s">
        <v>63</v>
      </c>
      <c r="C14" s="13"/>
      <c r="D14" s="53" t="str">
        <f>CONCATENATE("Max ",D20," characters per outcome - ",IF(D15=0,"Attention: field not populated!",IF(MAX(D15:D19)&gt;D20,"Attention: Character count exceeded!","OK")))</f>
        <v>Max 250 characters per outcome - Attention: Character count exceeded!</v>
      </c>
    </row>
    <row r="15" spans="1:4" ht="43.5" x14ac:dyDescent="0.35">
      <c r="A15" s="16"/>
      <c r="B15" s="17" t="s">
        <v>25</v>
      </c>
      <c r="C15" s="54" t="s">
        <v>342</v>
      </c>
      <c r="D15" s="14">
        <f>LEN(C15)</f>
        <v>247</v>
      </c>
    </row>
    <row r="16" spans="1:4" ht="38.1" customHeight="1" x14ac:dyDescent="0.35">
      <c r="A16" s="16"/>
      <c r="B16" s="17" t="s">
        <v>26</v>
      </c>
      <c r="C16" s="54" t="s">
        <v>391</v>
      </c>
      <c r="D16" s="14">
        <f>LEN(C16)</f>
        <v>194</v>
      </c>
    </row>
    <row r="17" spans="1:4" ht="43.5" x14ac:dyDescent="0.35">
      <c r="A17" s="16"/>
      <c r="B17" s="17" t="s">
        <v>27</v>
      </c>
      <c r="C17" s="54" t="s">
        <v>394</v>
      </c>
      <c r="D17" s="14">
        <f>LEN(C17)</f>
        <v>228</v>
      </c>
    </row>
    <row r="18" spans="1:4" ht="43.5" x14ac:dyDescent="0.35">
      <c r="A18" s="16"/>
      <c r="B18" s="17" t="s">
        <v>28</v>
      </c>
      <c r="C18" s="54" t="s">
        <v>392</v>
      </c>
      <c r="D18" s="14">
        <f>LEN(C18)</f>
        <v>311</v>
      </c>
    </row>
    <row r="19" spans="1:4" ht="38.1" customHeight="1" x14ac:dyDescent="0.35">
      <c r="A19" s="16"/>
      <c r="B19" s="17" t="s">
        <v>29</v>
      </c>
      <c r="C19" s="54" t="s">
        <v>393</v>
      </c>
      <c r="D19" s="14">
        <f>LEN(C19)</f>
        <v>146</v>
      </c>
    </row>
    <row r="20" spans="1:4" ht="34.5" customHeight="1" x14ac:dyDescent="0.35">
      <c r="A20" s="5"/>
      <c r="B20" s="12"/>
      <c r="C20" s="18" t="s">
        <v>69</v>
      </c>
      <c r="D20" s="14">
        <v>250</v>
      </c>
    </row>
    <row r="21" spans="1:4" ht="14.45" x14ac:dyDescent="0.35">
      <c r="A21" s="5"/>
      <c r="B21" s="5"/>
      <c r="C21" s="5"/>
      <c r="D21" s="5"/>
    </row>
    <row r="22" spans="1:4" ht="18.600000000000001" x14ac:dyDescent="0.45">
      <c r="A22" s="3"/>
      <c r="B22" s="13" t="s">
        <v>80</v>
      </c>
      <c r="C22" s="13"/>
      <c r="D22" s="53" t="str">
        <f>CONCATENATE("Maximum ",D28," characters per indicator - ",IF(D23=0,"Attention: field not populated!",IF(MAX(D23:D27)&gt;D28,"Attention: Character count exceeded!","OK")))</f>
        <v>Maximum 250 characters per indicator - Attention: Character count exceeded!</v>
      </c>
    </row>
    <row r="23" spans="1:4" ht="29.1" x14ac:dyDescent="0.35">
      <c r="A23" s="16"/>
      <c r="B23" s="17" t="s">
        <v>25</v>
      </c>
      <c r="C23" s="54" t="s">
        <v>341</v>
      </c>
      <c r="D23" s="14">
        <f>LEN(C23)</f>
        <v>211</v>
      </c>
    </row>
    <row r="24" spans="1:4" ht="38.1" customHeight="1" x14ac:dyDescent="0.35">
      <c r="A24" s="16"/>
      <c r="B24" s="17" t="s">
        <v>26</v>
      </c>
      <c r="C24" s="54" t="s">
        <v>338</v>
      </c>
      <c r="D24" s="14">
        <f>LEN(C24)</f>
        <v>208</v>
      </c>
    </row>
    <row r="25" spans="1:4" ht="43.5" x14ac:dyDescent="0.35">
      <c r="A25" s="16"/>
      <c r="B25" s="17" t="s">
        <v>27</v>
      </c>
      <c r="C25" s="54" t="s">
        <v>395</v>
      </c>
      <c r="D25" s="14">
        <f>LEN(C25)</f>
        <v>226</v>
      </c>
    </row>
    <row r="26" spans="1:4" ht="43.5" x14ac:dyDescent="0.35">
      <c r="A26" s="16"/>
      <c r="B26" s="17" t="s">
        <v>28</v>
      </c>
      <c r="C26" s="54" t="s">
        <v>396</v>
      </c>
      <c r="D26" s="14">
        <f>LEN(C26)</f>
        <v>236</v>
      </c>
    </row>
    <row r="27" spans="1:4" ht="60" x14ac:dyDescent="0.25">
      <c r="A27" s="16"/>
      <c r="B27" s="17" t="s">
        <v>29</v>
      </c>
      <c r="C27" s="54" t="s">
        <v>397</v>
      </c>
      <c r="D27" s="14">
        <f>LEN(C27)</f>
        <v>378</v>
      </c>
    </row>
    <row r="28" spans="1:4" ht="34.5" customHeight="1" x14ac:dyDescent="0.25">
      <c r="A28" s="5"/>
      <c r="B28" s="5"/>
      <c r="C28" s="18" t="s">
        <v>93</v>
      </c>
      <c r="D28" s="14">
        <v>250</v>
      </c>
    </row>
  </sheetData>
  <sheetProtection password="DF3A" sheet="1" objects="1" scenarios="1" formatColumns="0" formatRows="0" selectLockedCells="1"/>
  <conditionalFormatting sqref="D6">
    <cfRule type="expression" dxfId="16" priority="3">
      <formula>ISNUMBER(SEARCH("OK",D6))</formula>
    </cfRule>
  </conditionalFormatting>
  <conditionalFormatting sqref="D14">
    <cfRule type="expression" dxfId="15" priority="2">
      <formula>ISNUMBER(SEARCH("OK",D14))</formula>
    </cfRule>
  </conditionalFormatting>
  <conditionalFormatting sqref="D22">
    <cfRule type="expression" dxfId="14" priority="1">
      <formula>ISNUMBER(SEARCH("OK",D22))</formula>
    </cfRule>
  </conditionalFormatting>
  <pageMargins left="1.1023622047244095" right="0.31496062992125984" top="0.35433070866141736" bottom="0.35433070866141736" header="0.19685039370078741" footer="0.11811023622047245"/>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2"/>
  <sheetViews>
    <sheetView workbookViewId="0">
      <selection activeCell="C17" sqref="C17"/>
    </sheetView>
  </sheetViews>
  <sheetFormatPr defaultColWidth="8.5703125" defaultRowHeight="15" x14ac:dyDescent="0.25"/>
  <cols>
    <col min="1" max="1" width="3.42578125" style="5" customWidth="1"/>
    <col min="2" max="2" width="30.42578125" style="5" customWidth="1"/>
    <col min="3" max="3" width="42.140625" style="5" customWidth="1"/>
    <col min="4" max="4" width="31.42578125" style="5" customWidth="1"/>
    <col min="5" max="5" width="1.140625" style="5" customWidth="1"/>
    <col min="6" max="16384" width="8.5703125" style="5"/>
  </cols>
  <sheetData>
    <row r="1" spans="1:5" ht="26.45" customHeight="1" x14ac:dyDescent="0.5">
      <c r="A1" s="3"/>
      <c r="B1" s="4" t="s">
        <v>0</v>
      </c>
      <c r="C1" s="3"/>
      <c r="D1" s="3"/>
    </row>
    <row r="2" spans="1:5" ht="14.45" x14ac:dyDescent="0.35">
      <c r="A2" s="3"/>
      <c r="B2" s="6" t="s">
        <v>1</v>
      </c>
      <c r="C2" s="3"/>
      <c r="D2" s="3"/>
    </row>
    <row r="4" spans="1:5" ht="21.6" thickBot="1" x14ac:dyDescent="0.55000000000000004">
      <c r="B4" s="7" t="s">
        <v>112</v>
      </c>
      <c r="C4" s="7"/>
      <c r="D4" s="7"/>
    </row>
    <row r="5" spans="1:5" ht="14.45" x14ac:dyDescent="0.35">
      <c r="C5" s="12" t="s">
        <v>66</v>
      </c>
      <c r="E5" s="5" t="s">
        <v>99</v>
      </c>
    </row>
    <row r="6" spans="1:5" ht="14.45" x14ac:dyDescent="0.35">
      <c r="B6" s="8" t="s">
        <v>64</v>
      </c>
      <c r="C6" s="72" t="s">
        <v>331</v>
      </c>
      <c r="D6" s="9"/>
    </row>
    <row r="7" spans="1:5" ht="14.45" x14ac:dyDescent="0.35">
      <c r="B7" s="8" t="s">
        <v>4</v>
      </c>
      <c r="C7" s="72" t="s">
        <v>332</v>
      </c>
      <c r="D7" s="9"/>
    </row>
    <row r="8" spans="1:5" ht="14.45" x14ac:dyDescent="0.35">
      <c r="B8" s="8" t="s">
        <v>5</v>
      </c>
      <c r="C8" s="72" t="s">
        <v>333</v>
      </c>
      <c r="D8" s="9"/>
    </row>
    <row r="9" spans="1:5" ht="14.45" x14ac:dyDescent="0.35">
      <c r="B9" s="8" t="s">
        <v>6</v>
      </c>
      <c r="C9" s="72" t="s">
        <v>334</v>
      </c>
      <c r="D9" s="9"/>
    </row>
    <row r="10" spans="1:5" ht="14.45" x14ac:dyDescent="0.35">
      <c r="B10" s="8" t="s">
        <v>7</v>
      </c>
      <c r="C10" s="72" t="s">
        <v>335</v>
      </c>
      <c r="D10" s="9"/>
    </row>
    <row r="11" spans="1:5" ht="14.45" x14ac:dyDescent="0.35">
      <c r="B11" s="8" t="s">
        <v>323</v>
      </c>
      <c r="C11" s="74"/>
    </row>
    <row r="12" spans="1:5" ht="18.95" customHeight="1" x14ac:dyDescent="0.35">
      <c r="B12" s="75" t="str">
        <f>IF(ISERROR(MATCH(C11,'2015-2016 GTI participants'!A:A,0)),"","Notice: Selected country participated in the 2015-2016 GTI training courses")</f>
        <v/>
      </c>
    </row>
    <row r="13" spans="1:5" ht="18.600000000000001" x14ac:dyDescent="0.45">
      <c r="A13" s="10"/>
      <c r="B13" s="13" t="s">
        <v>8</v>
      </c>
      <c r="C13" s="3"/>
      <c r="D13" s="3"/>
      <c r="E13" s="3"/>
    </row>
    <row r="14" spans="1:5" ht="14.45" x14ac:dyDescent="0.35">
      <c r="A14" s="3"/>
      <c r="B14" s="6" t="s">
        <v>3</v>
      </c>
      <c r="C14" s="6" t="s">
        <v>4</v>
      </c>
      <c r="D14" s="6" t="s">
        <v>7</v>
      </c>
      <c r="E14" s="3"/>
    </row>
    <row r="15" spans="1:5" ht="29.1" x14ac:dyDescent="0.35">
      <c r="B15" s="67" t="s">
        <v>336</v>
      </c>
      <c r="C15" s="67" t="s">
        <v>343</v>
      </c>
      <c r="D15" s="67" t="s">
        <v>337</v>
      </c>
    </row>
    <row r="16" spans="1:5" ht="43.5" x14ac:dyDescent="0.35">
      <c r="B16" s="67"/>
      <c r="C16" s="67" t="s">
        <v>380</v>
      </c>
      <c r="D16" s="67"/>
    </row>
    <row r="17" spans="1:5" ht="43.5" x14ac:dyDescent="0.35">
      <c r="B17" s="67"/>
      <c r="C17" s="67" t="s">
        <v>344</v>
      </c>
      <c r="D17" s="67"/>
    </row>
    <row r="18" spans="1:5" ht="14.45" x14ac:dyDescent="0.35">
      <c r="B18" s="67"/>
      <c r="C18" s="67"/>
      <c r="D18" s="67"/>
    </row>
    <row r="19" spans="1:5" ht="14.45" x14ac:dyDescent="0.35">
      <c r="B19" s="67"/>
      <c r="C19" s="67"/>
      <c r="D19" s="67"/>
    </row>
    <row r="20" spans="1:5" ht="14.45" x14ac:dyDescent="0.35">
      <c r="B20" s="12" t="s">
        <v>65</v>
      </c>
    </row>
    <row r="22" spans="1:5" ht="18.600000000000001" x14ac:dyDescent="0.45">
      <c r="A22" s="10"/>
      <c r="B22" s="13" t="s">
        <v>9</v>
      </c>
      <c r="C22" s="3"/>
      <c r="D22" s="3"/>
      <c r="E22" s="3"/>
    </row>
    <row r="23" spans="1:5" ht="14.45" x14ac:dyDescent="0.35">
      <c r="A23" s="3"/>
      <c r="B23" s="6" t="s">
        <v>3</v>
      </c>
      <c r="C23" s="6" t="s">
        <v>4</v>
      </c>
      <c r="D23" s="6" t="s">
        <v>14</v>
      </c>
      <c r="E23" s="3"/>
    </row>
    <row r="24" spans="1:5" ht="43.5" x14ac:dyDescent="0.35">
      <c r="B24" s="67" t="s">
        <v>345</v>
      </c>
      <c r="C24" s="67"/>
      <c r="D24" s="67"/>
    </row>
    <row r="25" spans="1:5" ht="29.1" x14ac:dyDescent="0.35">
      <c r="B25" s="67" t="s">
        <v>346</v>
      </c>
      <c r="C25" s="67"/>
      <c r="D25" s="67"/>
    </row>
    <row r="26" spans="1:5" ht="14.45" x14ac:dyDescent="0.35">
      <c r="B26" s="67" t="s">
        <v>347</v>
      </c>
      <c r="C26" s="67" t="s">
        <v>348</v>
      </c>
      <c r="D26" s="67" t="s">
        <v>12</v>
      </c>
    </row>
    <row r="27" spans="1:5" ht="14.45" x14ac:dyDescent="0.35">
      <c r="B27" s="67" t="s">
        <v>349</v>
      </c>
      <c r="C27" s="67" t="s">
        <v>348</v>
      </c>
      <c r="D27" s="67" t="s">
        <v>10</v>
      </c>
    </row>
    <row r="28" spans="1:5" ht="14.45" x14ac:dyDescent="0.35">
      <c r="B28" s="67" t="s">
        <v>350</v>
      </c>
      <c r="C28" s="67" t="s">
        <v>348</v>
      </c>
      <c r="D28" s="67" t="s">
        <v>13</v>
      </c>
    </row>
    <row r="29" spans="1:5" ht="14.45" x14ac:dyDescent="0.35">
      <c r="B29" s="67" t="s">
        <v>351</v>
      </c>
      <c r="C29" s="67" t="s">
        <v>353</v>
      </c>
      <c r="D29" s="67" t="s">
        <v>13</v>
      </c>
    </row>
    <row r="30" spans="1:5" ht="14.45" x14ac:dyDescent="0.35">
      <c r="B30" s="67" t="s">
        <v>352</v>
      </c>
      <c r="C30" s="67" t="s">
        <v>353</v>
      </c>
      <c r="D30" s="67" t="s">
        <v>15</v>
      </c>
    </row>
    <row r="31" spans="1:5" ht="14.45" x14ac:dyDescent="0.35">
      <c r="B31" s="67" t="s">
        <v>354</v>
      </c>
      <c r="C31" s="67" t="s">
        <v>355</v>
      </c>
      <c r="D31" s="67" t="s">
        <v>11</v>
      </c>
    </row>
    <row r="32" spans="1:5" ht="14.45" x14ac:dyDescent="0.35">
      <c r="B32" s="67"/>
      <c r="C32" s="67"/>
      <c r="D32" s="67"/>
    </row>
    <row r="33" spans="1:5" ht="14.45" x14ac:dyDescent="0.35">
      <c r="B33" s="67"/>
      <c r="C33" s="67"/>
      <c r="D33" s="67"/>
    </row>
    <row r="34" spans="1:5" ht="14.45" x14ac:dyDescent="0.35">
      <c r="B34" s="67"/>
      <c r="C34" s="67"/>
      <c r="D34" s="67"/>
    </row>
    <row r="35" spans="1:5" ht="14.45" x14ac:dyDescent="0.35">
      <c r="B35" s="67"/>
      <c r="C35" s="67"/>
      <c r="D35" s="67"/>
    </row>
    <row r="36" spans="1:5" ht="14.45" x14ac:dyDescent="0.35">
      <c r="B36" s="67"/>
      <c r="C36" s="67"/>
      <c r="D36" s="67"/>
    </row>
    <row r="37" spans="1:5" ht="14.45" x14ac:dyDescent="0.35">
      <c r="B37" s="67"/>
      <c r="C37" s="67"/>
      <c r="D37" s="67"/>
    </row>
    <row r="38" spans="1:5" ht="14.45" x14ac:dyDescent="0.35">
      <c r="B38" s="67"/>
      <c r="C38" s="67"/>
      <c r="D38" s="67"/>
    </row>
    <row r="39" spans="1:5" ht="14.45" x14ac:dyDescent="0.35">
      <c r="B39" s="12" t="s">
        <v>67</v>
      </c>
    </row>
    <row r="41" spans="1:5" ht="18.600000000000001" x14ac:dyDescent="0.45">
      <c r="A41" s="10"/>
      <c r="B41" s="13" t="s">
        <v>16</v>
      </c>
      <c r="C41" s="3"/>
      <c r="D41" s="11" t="s">
        <v>17</v>
      </c>
      <c r="E41" s="3"/>
    </row>
    <row r="42" spans="1:5" ht="14.45" x14ac:dyDescent="0.35">
      <c r="A42" s="3"/>
      <c r="B42" s="6" t="s">
        <v>3</v>
      </c>
      <c r="C42" s="6" t="s">
        <v>18</v>
      </c>
      <c r="D42" s="6" t="s">
        <v>19</v>
      </c>
      <c r="E42" s="3"/>
    </row>
    <row r="43" spans="1:5" ht="14.45" x14ac:dyDescent="0.35">
      <c r="B43" s="67"/>
      <c r="C43" s="67" t="s">
        <v>324</v>
      </c>
      <c r="D43" s="67" t="s">
        <v>327</v>
      </c>
    </row>
    <row r="44" spans="1:5" ht="30" x14ac:dyDescent="0.25">
      <c r="B44" s="67"/>
      <c r="C44" s="67" t="s">
        <v>325</v>
      </c>
      <c r="D44" s="67" t="s">
        <v>326</v>
      </c>
    </row>
    <row r="45" spans="1:5" ht="30" x14ac:dyDescent="0.25">
      <c r="B45" s="67"/>
      <c r="C45" s="67" t="s">
        <v>329</v>
      </c>
      <c r="D45" s="67" t="s">
        <v>328</v>
      </c>
    </row>
    <row r="46" spans="1:5" x14ac:dyDescent="0.25">
      <c r="B46" s="67" t="s">
        <v>350</v>
      </c>
      <c r="C46" s="67" t="s">
        <v>356</v>
      </c>
      <c r="D46" s="67" t="s">
        <v>357</v>
      </c>
    </row>
    <row r="47" spans="1:5" x14ac:dyDescent="0.25">
      <c r="B47" s="67" t="s">
        <v>351</v>
      </c>
      <c r="C47" s="67" t="s">
        <v>358</v>
      </c>
      <c r="D47" s="67" t="s">
        <v>359</v>
      </c>
    </row>
    <row r="48" spans="1:5" x14ac:dyDescent="0.25">
      <c r="B48" s="67"/>
      <c r="C48" s="67"/>
      <c r="D48" s="67"/>
    </row>
    <row r="49" spans="2:4" x14ac:dyDescent="0.25">
      <c r="B49" s="67"/>
      <c r="C49" s="67"/>
      <c r="D49" s="67"/>
    </row>
    <row r="50" spans="2:4" x14ac:dyDescent="0.25">
      <c r="B50" s="67"/>
      <c r="C50" s="67"/>
      <c r="D50" s="67"/>
    </row>
    <row r="51" spans="2:4" x14ac:dyDescent="0.25">
      <c r="B51" s="67"/>
      <c r="C51" s="67"/>
      <c r="D51" s="67"/>
    </row>
    <row r="52" spans="2:4" x14ac:dyDescent="0.25">
      <c r="B52" s="67"/>
      <c r="C52" s="67"/>
      <c r="D52" s="67"/>
    </row>
    <row r="53" spans="2:4" x14ac:dyDescent="0.25">
      <c r="B53" s="12" t="s">
        <v>121</v>
      </c>
    </row>
    <row r="55" spans="2:4" x14ac:dyDescent="0.25">
      <c r="B55" s="12" t="s">
        <v>21</v>
      </c>
    </row>
    <row r="56" spans="2:4" x14ac:dyDescent="0.25">
      <c r="B56" s="12" t="s">
        <v>20</v>
      </c>
    </row>
    <row r="58" spans="2:4" ht="14.45" hidden="1" x14ac:dyDescent="0.35"/>
    <row r="59" spans="2:4" ht="14.45" hidden="1" x14ac:dyDescent="0.35">
      <c r="B59" s="5" t="s">
        <v>12</v>
      </c>
    </row>
    <row r="60" spans="2:4" ht="14.45" hidden="1" x14ac:dyDescent="0.35">
      <c r="B60" s="5" t="s">
        <v>11</v>
      </c>
    </row>
    <row r="61" spans="2:4" ht="14.45" hidden="1" x14ac:dyDescent="0.35">
      <c r="B61" s="5" t="s">
        <v>13</v>
      </c>
    </row>
    <row r="62" spans="2:4" ht="14.45" hidden="1" x14ac:dyDescent="0.35">
      <c r="B62" s="5" t="s">
        <v>10</v>
      </c>
    </row>
    <row r="63" spans="2:4" ht="14.45" hidden="1" x14ac:dyDescent="0.35">
      <c r="B63" s="5" t="s">
        <v>15</v>
      </c>
    </row>
    <row r="64" spans="2:4" ht="14.45" hidden="1" x14ac:dyDescent="0.35"/>
    <row r="65" spans="2:2" ht="14.45" hidden="1" x14ac:dyDescent="0.35">
      <c r="B65" s="5" t="s">
        <v>260</v>
      </c>
    </row>
    <row r="66" spans="2:2" ht="14.45" hidden="1" x14ac:dyDescent="0.35">
      <c r="B66" s="5" t="s">
        <v>165</v>
      </c>
    </row>
    <row r="67" spans="2:2" ht="14.45" hidden="1" x14ac:dyDescent="0.35">
      <c r="B67" s="5" t="s">
        <v>166</v>
      </c>
    </row>
    <row r="68" spans="2:2" ht="14.45" hidden="1" x14ac:dyDescent="0.35">
      <c r="B68" s="5" t="s">
        <v>261</v>
      </c>
    </row>
    <row r="69" spans="2:2" ht="14.45" hidden="1" x14ac:dyDescent="0.35">
      <c r="B69" s="5" t="s">
        <v>167</v>
      </c>
    </row>
    <row r="70" spans="2:2" ht="14.45" hidden="1" x14ac:dyDescent="0.35">
      <c r="B70" s="5" t="s">
        <v>262</v>
      </c>
    </row>
    <row r="71" spans="2:2" ht="14.45" hidden="1" x14ac:dyDescent="0.35">
      <c r="B71" s="5" t="s">
        <v>168</v>
      </c>
    </row>
    <row r="72" spans="2:2" ht="14.45" hidden="1" x14ac:dyDescent="0.35">
      <c r="B72" s="5" t="s">
        <v>201</v>
      </c>
    </row>
    <row r="73" spans="2:2" ht="14.45" hidden="1" x14ac:dyDescent="0.35">
      <c r="B73" s="5" t="s">
        <v>124</v>
      </c>
    </row>
    <row r="74" spans="2:2" ht="14.45" hidden="1" x14ac:dyDescent="0.35">
      <c r="B74" s="5" t="s">
        <v>125</v>
      </c>
    </row>
    <row r="75" spans="2:2" ht="14.45" hidden="1" x14ac:dyDescent="0.35">
      <c r="B75" s="5" t="s">
        <v>169</v>
      </c>
    </row>
    <row r="76" spans="2:2" ht="14.45" hidden="1" x14ac:dyDescent="0.35">
      <c r="B76" s="5" t="s">
        <v>263</v>
      </c>
    </row>
    <row r="77" spans="2:2" ht="14.45" hidden="1" x14ac:dyDescent="0.35">
      <c r="B77" s="5" t="s">
        <v>126</v>
      </c>
    </row>
    <row r="78" spans="2:2" ht="14.45" hidden="1" x14ac:dyDescent="0.35">
      <c r="B78" s="5" t="s">
        <v>231</v>
      </c>
    </row>
    <row r="79" spans="2:2" ht="14.45" hidden="1" x14ac:dyDescent="0.35">
      <c r="B79" s="5" t="s">
        <v>127</v>
      </c>
    </row>
    <row r="80" spans="2:2" ht="14.45" hidden="1" x14ac:dyDescent="0.35">
      <c r="B80" s="5" t="s">
        <v>170</v>
      </c>
    </row>
    <row r="81" spans="2:2" ht="14.45" hidden="1" x14ac:dyDescent="0.35">
      <c r="B81" s="5" t="s">
        <v>128</v>
      </c>
    </row>
    <row r="82" spans="2:2" ht="14.45" hidden="1" x14ac:dyDescent="0.35">
      <c r="B82" s="5" t="s">
        <v>264</v>
      </c>
    </row>
    <row r="83" spans="2:2" ht="14.45" hidden="1" x14ac:dyDescent="0.35">
      <c r="B83" s="5" t="s">
        <v>232</v>
      </c>
    </row>
    <row r="84" spans="2:2" ht="14.45" hidden="1" x14ac:dyDescent="0.35">
      <c r="B84" s="5" t="s">
        <v>265</v>
      </c>
    </row>
    <row r="85" spans="2:2" ht="14.45" hidden="1" x14ac:dyDescent="0.35">
      <c r="B85" s="5" t="s">
        <v>202</v>
      </c>
    </row>
    <row r="86" spans="2:2" ht="14.45" hidden="1" x14ac:dyDescent="0.35">
      <c r="B86" s="5" t="s">
        <v>266</v>
      </c>
    </row>
    <row r="87" spans="2:2" ht="14.45" hidden="1" x14ac:dyDescent="0.35">
      <c r="B87" s="5" t="s">
        <v>171</v>
      </c>
    </row>
    <row r="88" spans="2:2" ht="14.45" hidden="1" x14ac:dyDescent="0.35">
      <c r="B88" s="5" t="s">
        <v>172</v>
      </c>
    </row>
    <row r="89" spans="2:2" ht="14.45" hidden="1" x14ac:dyDescent="0.35">
      <c r="B89" s="5" t="s">
        <v>129</v>
      </c>
    </row>
    <row r="90" spans="2:2" ht="14.45" hidden="1" x14ac:dyDescent="0.35">
      <c r="B90" s="5" t="s">
        <v>173</v>
      </c>
    </row>
    <row r="91" spans="2:2" ht="14.45" hidden="1" x14ac:dyDescent="0.35">
      <c r="B91" s="5" t="s">
        <v>233</v>
      </c>
    </row>
    <row r="92" spans="2:2" ht="14.45" hidden="1" x14ac:dyDescent="0.35">
      <c r="B92" s="5" t="s">
        <v>234</v>
      </c>
    </row>
    <row r="93" spans="2:2" ht="14.45" hidden="1" x14ac:dyDescent="0.35">
      <c r="B93" s="5" t="s">
        <v>267</v>
      </c>
    </row>
    <row r="94" spans="2:2" ht="14.45" hidden="1" x14ac:dyDescent="0.35">
      <c r="B94" s="5" t="s">
        <v>268</v>
      </c>
    </row>
    <row r="95" spans="2:2" ht="14.45" hidden="1" x14ac:dyDescent="0.35">
      <c r="B95" s="5" t="s">
        <v>203</v>
      </c>
    </row>
    <row r="96" spans="2:2" ht="14.45" hidden="1" x14ac:dyDescent="0.35">
      <c r="B96" s="5" t="s">
        <v>130</v>
      </c>
    </row>
    <row r="97" spans="2:2" ht="14.45" hidden="1" x14ac:dyDescent="0.35">
      <c r="B97" s="5" t="s">
        <v>269</v>
      </c>
    </row>
    <row r="98" spans="2:2" ht="14.45" hidden="1" x14ac:dyDescent="0.35">
      <c r="B98" s="5" t="s">
        <v>235</v>
      </c>
    </row>
    <row r="99" spans="2:2" ht="14.45" hidden="1" x14ac:dyDescent="0.35">
      <c r="B99" s="5" t="s">
        <v>131</v>
      </c>
    </row>
    <row r="100" spans="2:2" ht="14.45" hidden="1" x14ac:dyDescent="0.35">
      <c r="B100" s="5" t="s">
        <v>174</v>
      </c>
    </row>
    <row r="101" spans="2:2" ht="14.45" hidden="1" x14ac:dyDescent="0.35">
      <c r="B101" s="5" t="s">
        <v>175</v>
      </c>
    </row>
    <row r="102" spans="2:2" ht="14.45" hidden="1" x14ac:dyDescent="0.35">
      <c r="B102" s="5" t="s">
        <v>236</v>
      </c>
    </row>
    <row r="103" spans="2:2" ht="14.45" hidden="1" x14ac:dyDescent="0.35">
      <c r="B103" s="5" t="s">
        <v>176</v>
      </c>
    </row>
    <row r="104" spans="2:2" ht="14.45" hidden="1" x14ac:dyDescent="0.35">
      <c r="B104" s="5" t="s">
        <v>271</v>
      </c>
    </row>
    <row r="105" spans="2:2" ht="14.45" hidden="1" x14ac:dyDescent="0.35">
      <c r="B105" s="5" t="s">
        <v>132</v>
      </c>
    </row>
    <row r="106" spans="2:2" ht="14.45" hidden="1" x14ac:dyDescent="0.35">
      <c r="B106" s="5" t="s">
        <v>177</v>
      </c>
    </row>
    <row r="107" spans="2:2" ht="14.45" hidden="1" x14ac:dyDescent="0.35">
      <c r="B107" s="5" t="s">
        <v>133</v>
      </c>
    </row>
    <row r="108" spans="2:2" ht="14.45" hidden="1" x14ac:dyDescent="0.35">
      <c r="B108" s="5" t="s">
        <v>259</v>
      </c>
    </row>
    <row r="109" spans="2:2" ht="14.45" hidden="1" x14ac:dyDescent="0.35">
      <c r="B109" s="5" t="s">
        <v>258</v>
      </c>
    </row>
    <row r="110" spans="2:2" ht="14.45" hidden="1" x14ac:dyDescent="0.35">
      <c r="B110" s="5" t="s">
        <v>134</v>
      </c>
    </row>
    <row r="111" spans="2:2" ht="14.45" hidden="1" x14ac:dyDescent="0.35">
      <c r="B111" s="5" t="s">
        <v>204</v>
      </c>
    </row>
    <row r="112" spans="2:2" ht="14.45" hidden="1" x14ac:dyDescent="0.35">
      <c r="B112" s="5" t="s">
        <v>272</v>
      </c>
    </row>
    <row r="113" spans="2:2" ht="14.45" hidden="1" x14ac:dyDescent="0.35">
      <c r="B113" s="5" t="s">
        <v>273</v>
      </c>
    </row>
    <row r="114" spans="2:2" ht="14.45" hidden="1" x14ac:dyDescent="0.35">
      <c r="B114" s="5" t="s">
        <v>178</v>
      </c>
    </row>
    <row r="115" spans="2:2" ht="14.45" hidden="1" x14ac:dyDescent="0.35">
      <c r="B115" s="5" t="s">
        <v>205</v>
      </c>
    </row>
    <row r="116" spans="2:2" ht="14.45" hidden="1" x14ac:dyDescent="0.35">
      <c r="B116" s="5" t="s">
        <v>206</v>
      </c>
    </row>
    <row r="117" spans="2:2" ht="14.45" hidden="1" x14ac:dyDescent="0.35">
      <c r="B117" s="5" t="s">
        <v>274</v>
      </c>
    </row>
    <row r="118" spans="2:2" ht="14.45" hidden="1" x14ac:dyDescent="0.35">
      <c r="B118" s="5" t="s">
        <v>237</v>
      </c>
    </row>
    <row r="119" spans="2:2" ht="14.45" hidden="1" x14ac:dyDescent="0.35">
      <c r="B119" s="5" t="s">
        <v>136</v>
      </c>
    </row>
    <row r="120" spans="2:2" ht="14.45" hidden="1" x14ac:dyDescent="0.35">
      <c r="B120" s="5" t="s">
        <v>238</v>
      </c>
    </row>
    <row r="121" spans="2:2" ht="14.45" hidden="1" x14ac:dyDescent="0.35">
      <c r="B121" s="5" t="s">
        <v>275</v>
      </c>
    </row>
    <row r="122" spans="2:2" ht="14.45" hidden="1" x14ac:dyDescent="0.35">
      <c r="B122" s="5" t="s">
        <v>137</v>
      </c>
    </row>
    <row r="123" spans="2:2" ht="14.45" hidden="1" x14ac:dyDescent="0.35">
      <c r="B123" s="5" t="s">
        <v>138</v>
      </c>
    </row>
    <row r="124" spans="2:2" ht="14.45" hidden="1" x14ac:dyDescent="0.35">
      <c r="B124" s="5" t="s">
        <v>179</v>
      </c>
    </row>
    <row r="125" spans="2:2" ht="14.45" hidden="1" x14ac:dyDescent="0.35">
      <c r="B125" s="5" t="s">
        <v>257</v>
      </c>
    </row>
    <row r="126" spans="2:2" ht="14.45" hidden="1" x14ac:dyDescent="0.35">
      <c r="B126" s="5" t="s">
        <v>207</v>
      </c>
    </row>
    <row r="127" spans="2:2" ht="14.45" hidden="1" x14ac:dyDescent="0.35">
      <c r="B127" s="5" t="s">
        <v>139</v>
      </c>
    </row>
    <row r="128" spans="2:2" ht="14.45" hidden="1" x14ac:dyDescent="0.35">
      <c r="B128" s="5" t="s">
        <v>208</v>
      </c>
    </row>
    <row r="129" spans="2:2" ht="14.45" hidden="1" x14ac:dyDescent="0.35">
      <c r="B129" s="5" t="s">
        <v>140</v>
      </c>
    </row>
    <row r="130" spans="2:2" ht="14.45" hidden="1" x14ac:dyDescent="0.35">
      <c r="B130" s="5" t="s">
        <v>276</v>
      </c>
    </row>
    <row r="131" spans="2:2" ht="14.45" hidden="1" x14ac:dyDescent="0.35">
      <c r="B131" s="5" t="s">
        <v>209</v>
      </c>
    </row>
    <row r="132" spans="2:2" ht="14.45" hidden="1" x14ac:dyDescent="0.35">
      <c r="B132" s="5" t="s">
        <v>135</v>
      </c>
    </row>
    <row r="133" spans="2:2" ht="14.45" hidden="1" x14ac:dyDescent="0.35">
      <c r="B133" s="5" t="s">
        <v>239</v>
      </c>
    </row>
    <row r="134" spans="2:2" ht="14.45" hidden="1" x14ac:dyDescent="0.35">
      <c r="B134" s="5" t="s">
        <v>210</v>
      </c>
    </row>
    <row r="135" spans="2:2" ht="14.45" hidden="1" x14ac:dyDescent="0.35">
      <c r="B135" s="5" t="s">
        <v>240</v>
      </c>
    </row>
    <row r="136" spans="2:2" ht="14.45" hidden="1" x14ac:dyDescent="0.35">
      <c r="B136" s="5" t="s">
        <v>211</v>
      </c>
    </row>
    <row r="137" spans="2:2" ht="14.45" hidden="1" x14ac:dyDescent="0.35">
      <c r="B137" s="5" t="s">
        <v>180</v>
      </c>
    </row>
    <row r="138" spans="2:2" ht="14.45" hidden="1" x14ac:dyDescent="0.35">
      <c r="B138" s="5" t="s">
        <v>141</v>
      </c>
    </row>
    <row r="139" spans="2:2" ht="14.45" hidden="1" x14ac:dyDescent="0.35">
      <c r="B139" s="5" t="s">
        <v>212</v>
      </c>
    </row>
    <row r="140" spans="2:2" ht="14.45" hidden="1" x14ac:dyDescent="0.35">
      <c r="B140" s="5" t="s">
        <v>213</v>
      </c>
    </row>
    <row r="141" spans="2:2" ht="14.45" hidden="1" x14ac:dyDescent="0.35">
      <c r="B141" s="5" t="s">
        <v>277</v>
      </c>
    </row>
    <row r="142" spans="2:2" ht="14.45" hidden="1" x14ac:dyDescent="0.35">
      <c r="B142" s="5" t="s">
        <v>181</v>
      </c>
    </row>
    <row r="143" spans="2:2" ht="14.45" hidden="1" x14ac:dyDescent="0.35">
      <c r="B143" s="5" t="s">
        <v>142</v>
      </c>
    </row>
    <row r="144" spans="2:2" ht="14.45" hidden="1" x14ac:dyDescent="0.35">
      <c r="B144" s="5" t="s">
        <v>143</v>
      </c>
    </row>
    <row r="145" spans="2:2" ht="14.45" hidden="1" x14ac:dyDescent="0.35">
      <c r="B145" s="5" t="s">
        <v>144</v>
      </c>
    </row>
    <row r="146" spans="2:2" ht="14.45" hidden="1" x14ac:dyDescent="0.35">
      <c r="B146" s="5" t="s">
        <v>182</v>
      </c>
    </row>
    <row r="147" spans="2:2" ht="14.45" hidden="1" x14ac:dyDescent="0.35">
      <c r="B147" s="5" t="s">
        <v>145</v>
      </c>
    </row>
    <row r="148" spans="2:2" ht="14.45" hidden="1" x14ac:dyDescent="0.35">
      <c r="B148" s="5" t="s">
        <v>183</v>
      </c>
    </row>
    <row r="149" spans="2:2" ht="14.45" hidden="1" x14ac:dyDescent="0.35">
      <c r="B149" s="5" t="s">
        <v>184</v>
      </c>
    </row>
    <row r="150" spans="2:2" ht="14.45" hidden="1" x14ac:dyDescent="0.35">
      <c r="B150" s="5" t="s">
        <v>241</v>
      </c>
    </row>
    <row r="151" spans="2:2" ht="14.45" hidden="1" x14ac:dyDescent="0.35">
      <c r="B151" s="5" t="s">
        <v>278</v>
      </c>
    </row>
    <row r="152" spans="2:2" ht="14.45" hidden="1" x14ac:dyDescent="0.35">
      <c r="B152" s="5" t="s">
        <v>279</v>
      </c>
    </row>
    <row r="153" spans="2:2" ht="14.45" hidden="1" x14ac:dyDescent="0.35">
      <c r="B153" s="5" t="s">
        <v>146</v>
      </c>
    </row>
    <row r="154" spans="2:2" ht="14.45" hidden="1" x14ac:dyDescent="0.35">
      <c r="B154" s="5" t="s">
        <v>280</v>
      </c>
    </row>
    <row r="155" spans="2:2" ht="14.45" hidden="1" x14ac:dyDescent="0.35">
      <c r="B155" s="5" t="s">
        <v>281</v>
      </c>
    </row>
    <row r="156" spans="2:2" ht="14.45" hidden="1" x14ac:dyDescent="0.35">
      <c r="B156" s="5" t="s">
        <v>147</v>
      </c>
    </row>
    <row r="157" spans="2:2" ht="14.45" hidden="1" x14ac:dyDescent="0.35">
      <c r="B157" s="5" t="s">
        <v>185</v>
      </c>
    </row>
    <row r="158" spans="2:2" ht="14.45" hidden="1" x14ac:dyDescent="0.35">
      <c r="B158" s="5" t="s">
        <v>214</v>
      </c>
    </row>
    <row r="159" spans="2:2" ht="14.45" hidden="1" x14ac:dyDescent="0.35">
      <c r="B159" s="5" t="s">
        <v>242</v>
      </c>
    </row>
    <row r="160" spans="2:2" ht="14.45" hidden="1" x14ac:dyDescent="0.35">
      <c r="B160" s="5" t="s">
        <v>186</v>
      </c>
    </row>
    <row r="161" spans="2:2" ht="14.45" hidden="1" x14ac:dyDescent="0.35">
      <c r="B161" s="5" t="s">
        <v>282</v>
      </c>
    </row>
    <row r="162" spans="2:2" ht="14.45" hidden="1" x14ac:dyDescent="0.35">
      <c r="B162" s="5" t="s">
        <v>148</v>
      </c>
    </row>
    <row r="163" spans="2:2" ht="14.45" hidden="1" x14ac:dyDescent="0.35">
      <c r="B163" s="5" t="s">
        <v>149</v>
      </c>
    </row>
    <row r="164" spans="2:2" ht="14.45" hidden="1" x14ac:dyDescent="0.35">
      <c r="B164" s="5" t="s">
        <v>283</v>
      </c>
    </row>
    <row r="165" spans="2:2" ht="14.45" hidden="1" x14ac:dyDescent="0.35">
      <c r="B165" s="5" t="s">
        <v>243</v>
      </c>
    </row>
    <row r="166" spans="2:2" ht="14.45" hidden="1" x14ac:dyDescent="0.35">
      <c r="B166" s="5" t="s">
        <v>244</v>
      </c>
    </row>
    <row r="167" spans="2:2" ht="14.45" hidden="1" x14ac:dyDescent="0.35">
      <c r="B167" s="5" t="s">
        <v>187</v>
      </c>
    </row>
    <row r="168" spans="2:2" ht="14.45" hidden="1" x14ac:dyDescent="0.35">
      <c r="B168" s="5" t="s">
        <v>284</v>
      </c>
    </row>
    <row r="169" spans="2:2" ht="14.45" hidden="1" x14ac:dyDescent="0.35">
      <c r="B169" s="5" t="s">
        <v>245</v>
      </c>
    </row>
    <row r="170" spans="2:2" ht="14.45" hidden="1" x14ac:dyDescent="0.35">
      <c r="B170" s="5" t="s">
        <v>150</v>
      </c>
    </row>
    <row r="171" spans="2:2" ht="14.45" hidden="1" x14ac:dyDescent="0.35">
      <c r="B171" s="5" t="s">
        <v>285</v>
      </c>
    </row>
    <row r="172" spans="2:2" ht="14.45" hidden="1" x14ac:dyDescent="0.35">
      <c r="B172" s="5" t="s">
        <v>215</v>
      </c>
    </row>
    <row r="173" spans="2:2" ht="14.45" hidden="1" x14ac:dyDescent="0.35">
      <c r="B173" s="5" t="s">
        <v>188</v>
      </c>
    </row>
    <row r="174" spans="2:2" ht="14.45" hidden="1" x14ac:dyDescent="0.35">
      <c r="B174" s="5" t="s">
        <v>189</v>
      </c>
    </row>
    <row r="175" spans="2:2" ht="14.45" hidden="1" x14ac:dyDescent="0.35">
      <c r="B175" s="5" t="s">
        <v>286</v>
      </c>
    </row>
    <row r="176" spans="2:2" ht="14.45" hidden="1" x14ac:dyDescent="0.35">
      <c r="B176" s="5" t="s">
        <v>216</v>
      </c>
    </row>
    <row r="177" spans="2:2" ht="14.45" hidden="1" x14ac:dyDescent="0.35">
      <c r="B177" s="5" t="s">
        <v>287</v>
      </c>
    </row>
    <row r="178" spans="2:2" ht="14.45" hidden="1" x14ac:dyDescent="0.35">
      <c r="B178" s="5" t="s">
        <v>288</v>
      </c>
    </row>
    <row r="179" spans="2:2" ht="14.45" hidden="1" x14ac:dyDescent="0.35">
      <c r="B179" s="5" t="s">
        <v>190</v>
      </c>
    </row>
    <row r="180" spans="2:2" ht="14.45" hidden="1" x14ac:dyDescent="0.35">
      <c r="B180" s="5" t="s">
        <v>217</v>
      </c>
    </row>
    <row r="181" spans="2:2" ht="14.45" hidden="1" x14ac:dyDescent="0.35">
      <c r="B181" s="5" t="s">
        <v>246</v>
      </c>
    </row>
    <row r="182" spans="2:2" ht="14.45" hidden="1" x14ac:dyDescent="0.35">
      <c r="B182" s="5" t="s">
        <v>289</v>
      </c>
    </row>
    <row r="183" spans="2:2" ht="14.45" hidden="1" x14ac:dyDescent="0.35">
      <c r="B183" s="5" t="s">
        <v>191</v>
      </c>
    </row>
    <row r="184" spans="2:2" ht="14.45" hidden="1" x14ac:dyDescent="0.35">
      <c r="B184" s="5" t="s">
        <v>290</v>
      </c>
    </row>
    <row r="185" spans="2:2" ht="14.45" hidden="1" x14ac:dyDescent="0.35">
      <c r="B185" s="5" t="s">
        <v>247</v>
      </c>
    </row>
    <row r="186" spans="2:2" ht="14.45" hidden="1" x14ac:dyDescent="0.35">
      <c r="B186" s="5" t="s">
        <v>151</v>
      </c>
    </row>
    <row r="187" spans="2:2" ht="14.45" hidden="1" x14ac:dyDescent="0.35">
      <c r="B187" s="5" t="s">
        <v>152</v>
      </c>
    </row>
    <row r="188" spans="2:2" ht="14.45" hidden="1" x14ac:dyDescent="0.35">
      <c r="B188" s="5" t="s">
        <v>218</v>
      </c>
    </row>
    <row r="189" spans="2:2" ht="14.45" hidden="1" x14ac:dyDescent="0.35">
      <c r="B189" s="5" t="s">
        <v>248</v>
      </c>
    </row>
    <row r="190" spans="2:2" ht="14.45" hidden="1" x14ac:dyDescent="0.35">
      <c r="B190" s="5" t="s">
        <v>219</v>
      </c>
    </row>
    <row r="191" spans="2:2" ht="14.45" hidden="1" x14ac:dyDescent="0.35">
      <c r="B191" s="5" t="s">
        <v>291</v>
      </c>
    </row>
    <row r="192" spans="2:2" ht="14.45" hidden="1" x14ac:dyDescent="0.35">
      <c r="B192" s="5" t="s">
        <v>153</v>
      </c>
    </row>
    <row r="193" spans="2:2" ht="14.45" hidden="1" x14ac:dyDescent="0.35">
      <c r="B193" s="5" t="s">
        <v>154</v>
      </c>
    </row>
    <row r="194" spans="2:2" ht="14.45" hidden="1" x14ac:dyDescent="0.35">
      <c r="B194" s="5" t="s">
        <v>220</v>
      </c>
    </row>
    <row r="195" spans="2:2" ht="14.45" hidden="1" x14ac:dyDescent="0.35">
      <c r="B195" s="5" t="s">
        <v>292</v>
      </c>
    </row>
    <row r="196" spans="2:2" ht="14.45" hidden="1" x14ac:dyDescent="0.35">
      <c r="B196" s="5" t="s">
        <v>293</v>
      </c>
    </row>
    <row r="197" spans="2:2" ht="14.45" hidden="1" x14ac:dyDescent="0.35">
      <c r="B197" s="5" t="s">
        <v>192</v>
      </c>
    </row>
    <row r="198" spans="2:2" ht="14.45" hidden="1" x14ac:dyDescent="0.35">
      <c r="B198" s="5" t="s">
        <v>221</v>
      </c>
    </row>
    <row r="199" spans="2:2" ht="14.45" hidden="1" x14ac:dyDescent="0.35">
      <c r="B199" s="5" t="s">
        <v>222</v>
      </c>
    </row>
    <row r="200" spans="2:2" ht="14.45" hidden="1" x14ac:dyDescent="0.35">
      <c r="B200" s="5" t="s">
        <v>193</v>
      </c>
    </row>
    <row r="201" spans="2:2" ht="14.45" hidden="1" x14ac:dyDescent="0.35">
      <c r="B201" s="5" t="s">
        <v>223</v>
      </c>
    </row>
    <row r="202" spans="2:2" ht="14.45" hidden="1" x14ac:dyDescent="0.35">
      <c r="B202" s="5" t="s">
        <v>155</v>
      </c>
    </row>
    <row r="203" spans="2:2" ht="14.45" hidden="1" x14ac:dyDescent="0.35">
      <c r="B203" s="5" t="s">
        <v>156</v>
      </c>
    </row>
    <row r="204" spans="2:2" ht="14.45" hidden="1" x14ac:dyDescent="0.35">
      <c r="B204" s="5" t="s">
        <v>157</v>
      </c>
    </row>
    <row r="205" spans="2:2" ht="14.45" hidden="1" x14ac:dyDescent="0.35">
      <c r="B205" s="5" t="s">
        <v>270</v>
      </c>
    </row>
    <row r="206" spans="2:2" ht="14.45" hidden="1" x14ac:dyDescent="0.35">
      <c r="B206" s="5" t="s">
        <v>194</v>
      </c>
    </row>
    <row r="207" spans="2:2" ht="14.45" hidden="1" x14ac:dyDescent="0.35">
      <c r="B207" s="5" t="s">
        <v>294</v>
      </c>
    </row>
    <row r="208" spans="2:2" ht="14.45" hidden="1" x14ac:dyDescent="0.35">
      <c r="B208" s="5" t="s">
        <v>249</v>
      </c>
    </row>
    <row r="209" spans="2:2" ht="14.45" hidden="1" x14ac:dyDescent="0.35">
      <c r="B209" s="5" t="s">
        <v>295</v>
      </c>
    </row>
    <row r="210" spans="2:2" ht="14.45" hidden="1" x14ac:dyDescent="0.35">
      <c r="B210" s="5" t="s">
        <v>296</v>
      </c>
    </row>
    <row r="211" spans="2:2" ht="14.45" hidden="1" x14ac:dyDescent="0.35">
      <c r="B211" s="5" t="s">
        <v>297</v>
      </c>
    </row>
    <row r="212" spans="2:2" ht="14.45" hidden="1" x14ac:dyDescent="0.35">
      <c r="B212" s="5" t="s">
        <v>298</v>
      </c>
    </row>
    <row r="213" spans="2:2" ht="14.45" hidden="1" x14ac:dyDescent="0.35">
      <c r="B213" s="5" t="s">
        <v>299</v>
      </c>
    </row>
    <row r="214" spans="2:2" ht="14.45" hidden="1" x14ac:dyDescent="0.35">
      <c r="B214" s="5" t="s">
        <v>300</v>
      </c>
    </row>
    <row r="215" spans="2:2" ht="14.45" hidden="1" x14ac:dyDescent="0.35">
      <c r="B215" s="5" t="s">
        <v>158</v>
      </c>
    </row>
    <row r="216" spans="2:2" ht="14.45" hidden="1" x14ac:dyDescent="0.35">
      <c r="B216" s="5" t="s">
        <v>224</v>
      </c>
    </row>
    <row r="217" spans="2:2" ht="14.45" hidden="1" x14ac:dyDescent="0.35">
      <c r="B217" s="5" t="s">
        <v>195</v>
      </c>
    </row>
    <row r="218" spans="2:2" ht="14.45" hidden="1" x14ac:dyDescent="0.35">
      <c r="B218" s="5" t="s">
        <v>301</v>
      </c>
    </row>
    <row r="219" spans="2:2" ht="14.45" hidden="1" x14ac:dyDescent="0.35">
      <c r="B219" s="5" t="s">
        <v>250</v>
      </c>
    </row>
    <row r="220" spans="2:2" ht="14.45" hidden="1" x14ac:dyDescent="0.35">
      <c r="B220" s="5" t="s">
        <v>159</v>
      </c>
    </row>
    <row r="221" spans="2:2" ht="14.45" hidden="1" x14ac:dyDescent="0.35">
      <c r="B221" s="5" t="s">
        <v>302</v>
      </c>
    </row>
    <row r="222" spans="2:2" ht="14.45" hidden="1" x14ac:dyDescent="0.35">
      <c r="B222" s="5" t="s">
        <v>160</v>
      </c>
    </row>
    <row r="223" spans="2:2" ht="14.45" hidden="1" x14ac:dyDescent="0.35">
      <c r="B223" s="5" t="s">
        <v>303</v>
      </c>
    </row>
    <row r="224" spans="2:2" ht="14.45" hidden="1" x14ac:dyDescent="0.35">
      <c r="B224" s="5" t="s">
        <v>251</v>
      </c>
    </row>
    <row r="225" spans="2:2" ht="14.45" hidden="1" x14ac:dyDescent="0.35">
      <c r="B225" s="5" t="s">
        <v>196</v>
      </c>
    </row>
    <row r="226" spans="2:2" ht="14.45" hidden="1" x14ac:dyDescent="0.35">
      <c r="B226" s="5" t="s">
        <v>304</v>
      </c>
    </row>
    <row r="227" spans="2:2" ht="14.45" hidden="1" x14ac:dyDescent="0.35">
      <c r="B227" s="5" t="s">
        <v>305</v>
      </c>
    </row>
    <row r="228" spans="2:2" ht="14.45" hidden="1" x14ac:dyDescent="0.35">
      <c r="B228" s="5" t="s">
        <v>161</v>
      </c>
    </row>
    <row r="229" spans="2:2" ht="14.45" hidden="1" x14ac:dyDescent="0.35">
      <c r="B229" s="5" t="s">
        <v>225</v>
      </c>
    </row>
    <row r="230" spans="2:2" ht="14.45" hidden="1" x14ac:dyDescent="0.35">
      <c r="B230" s="5" t="s">
        <v>226</v>
      </c>
    </row>
    <row r="231" spans="2:2" ht="14.45" hidden="1" x14ac:dyDescent="0.35">
      <c r="B231" s="5" t="s">
        <v>306</v>
      </c>
    </row>
    <row r="232" spans="2:2" ht="14.45" hidden="1" x14ac:dyDescent="0.35">
      <c r="B232" s="5" t="s">
        <v>307</v>
      </c>
    </row>
    <row r="233" spans="2:2" ht="14.45" hidden="1" x14ac:dyDescent="0.35">
      <c r="B233" s="5" t="s">
        <v>162</v>
      </c>
    </row>
    <row r="234" spans="2:2" ht="14.45" hidden="1" x14ac:dyDescent="0.35">
      <c r="B234" s="5" t="s">
        <v>163</v>
      </c>
    </row>
    <row r="235" spans="2:2" ht="14.45" hidden="1" x14ac:dyDescent="0.35">
      <c r="B235" s="5" t="s">
        <v>308</v>
      </c>
    </row>
    <row r="236" spans="2:2" ht="14.45" hidden="1" x14ac:dyDescent="0.35">
      <c r="B236" s="5" t="s">
        <v>309</v>
      </c>
    </row>
    <row r="237" spans="2:2" ht="14.45" hidden="1" x14ac:dyDescent="0.35">
      <c r="B237" s="5" t="s">
        <v>252</v>
      </c>
    </row>
    <row r="238" spans="2:2" ht="14.45" hidden="1" x14ac:dyDescent="0.35">
      <c r="B238" s="5" t="s">
        <v>253</v>
      </c>
    </row>
    <row r="239" spans="2:2" ht="14.45" hidden="1" x14ac:dyDescent="0.35">
      <c r="B239" s="5" t="s">
        <v>197</v>
      </c>
    </row>
    <row r="240" spans="2:2" ht="14.45" hidden="1" x14ac:dyDescent="0.35">
      <c r="B240" s="5" t="s">
        <v>310</v>
      </c>
    </row>
    <row r="241" spans="2:2" ht="14.45" hidden="1" x14ac:dyDescent="0.35">
      <c r="B241" s="5" t="s">
        <v>256</v>
      </c>
    </row>
    <row r="242" spans="2:2" ht="14.45" hidden="1" x14ac:dyDescent="0.35">
      <c r="B242" s="5" t="s">
        <v>311</v>
      </c>
    </row>
    <row r="243" spans="2:2" ht="14.45" hidden="1" x14ac:dyDescent="0.35">
      <c r="B243" s="5" t="s">
        <v>312</v>
      </c>
    </row>
    <row r="244" spans="2:2" ht="14.45" hidden="1" x14ac:dyDescent="0.35">
      <c r="B244" s="5" t="s">
        <v>198</v>
      </c>
    </row>
    <row r="245" spans="2:2" ht="14.45" hidden="1" x14ac:dyDescent="0.35">
      <c r="B245" s="5" t="s">
        <v>199</v>
      </c>
    </row>
    <row r="246" spans="2:2" ht="14.45" hidden="1" x14ac:dyDescent="0.35">
      <c r="B246" s="5" t="s">
        <v>200</v>
      </c>
    </row>
    <row r="247" spans="2:2" ht="14.45" hidden="1" x14ac:dyDescent="0.35">
      <c r="B247" s="5" t="s">
        <v>313</v>
      </c>
    </row>
    <row r="248" spans="2:2" ht="14.45" hidden="1" x14ac:dyDescent="0.35">
      <c r="B248" s="5" t="s">
        <v>254</v>
      </c>
    </row>
    <row r="249" spans="2:2" ht="14.45" hidden="1" x14ac:dyDescent="0.35">
      <c r="B249" s="5" t="s">
        <v>227</v>
      </c>
    </row>
    <row r="250" spans="2:2" ht="14.45" hidden="1" x14ac:dyDescent="0.35">
      <c r="B250" s="5" t="s">
        <v>314</v>
      </c>
    </row>
    <row r="251" spans="2:2" ht="14.45" hidden="1" x14ac:dyDescent="0.35">
      <c r="B251" s="5" t="s">
        <v>315</v>
      </c>
    </row>
    <row r="252" spans="2:2" ht="14.45" hidden="1" x14ac:dyDescent="0.35">
      <c r="B252" s="5" t="s">
        <v>316</v>
      </c>
    </row>
    <row r="253" spans="2:2" ht="14.45" hidden="1" x14ac:dyDescent="0.35">
      <c r="B253" s="5" t="s">
        <v>164</v>
      </c>
    </row>
    <row r="254" spans="2:2" ht="14.45" hidden="1" x14ac:dyDescent="0.35">
      <c r="B254" s="5" t="s">
        <v>228</v>
      </c>
    </row>
    <row r="255" spans="2:2" ht="14.45" hidden="1" x14ac:dyDescent="0.35">
      <c r="B255" s="5" t="s">
        <v>317</v>
      </c>
    </row>
    <row r="256" spans="2:2" ht="14.45" hidden="1" x14ac:dyDescent="0.35">
      <c r="B256" s="5" t="s">
        <v>318</v>
      </c>
    </row>
    <row r="257" spans="2:2" ht="14.45" hidden="1" x14ac:dyDescent="0.35">
      <c r="B257" s="5" t="s">
        <v>319</v>
      </c>
    </row>
    <row r="258" spans="2:2" ht="14.45" hidden="1" x14ac:dyDescent="0.35">
      <c r="B258" s="5" t="s">
        <v>229</v>
      </c>
    </row>
    <row r="259" spans="2:2" ht="14.45" hidden="1" x14ac:dyDescent="0.35">
      <c r="B259" s="5" t="s">
        <v>320</v>
      </c>
    </row>
    <row r="260" spans="2:2" ht="14.45" hidden="1" x14ac:dyDescent="0.35">
      <c r="B260" s="5" t="s">
        <v>230</v>
      </c>
    </row>
    <row r="261" spans="2:2" ht="14.45" hidden="1" x14ac:dyDescent="0.35">
      <c r="B261" s="5" t="s">
        <v>255</v>
      </c>
    </row>
    <row r="262" spans="2:2" ht="14.45" hidden="1" x14ac:dyDescent="0.35"/>
  </sheetData>
  <sheetProtection password="DF3A" sheet="1" objects="1" scenarios="1" formatColumns="0" formatRows="0" selectLockedCells="1"/>
  <dataValidations count="2">
    <dataValidation type="list" allowBlank="1" showInputMessage="1" showErrorMessage="1" errorTitle="Error:" error="Only items from the dropdown list can be selected" promptTitle="Select one from dropdown list" prompt="Select from list of predefined roles" sqref="D24:D38">
      <formula1>$B$58:$B$63</formula1>
    </dataValidation>
    <dataValidation type="list" allowBlank="1" showInputMessage="1" showErrorMessage="1" errorTitle="Error" error="Country name or spelling does not match dropdown list!" promptTitle="Country:" prompt="Select country name from dropdown list" sqref="C11">
      <formula1>$B$64:$B$261</formula1>
    </dataValidation>
  </dataValidations>
  <pageMargins left="1.1023622047244095" right="0.31496062992125984" top="0.35433070866141736" bottom="0.35433070866141736" header="0.11811023622047245" footer="0.11811023622047245"/>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ColWidth="8.5703125" defaultRowHeight="15" x14ac:dyDescent="0.25"/>
  <cols>
    <col min="1" max="1" width="20.85546875" style="76" bestFit="1" customWidth="1"/>
    <col min="2" max="16384" width="8.5703125" style="76"/>
  </cols>
  <sheetData>
    <row r="1" spans="1:1" x14ac:dyDescent="0.35">
      <c r="A1" s="76" t="s">
        <v>321</v>
      </c>
    </row>
    <row r="2" spans="1:1" x14ac:dyDescent="0.35">
      <c r="A2" s="76" t="s">
        <v>170</v>
      </c>
    </row>
    <row r="3" spans="1:1" x14ac:dyDescent="0.35">
      <c r="A3" s="76" t="s">
        <v>265</v>
      </c>
    </row>
    <row r="4" spans="1:1" x14ac:dyDescent="0.35">
      <c r="A4" s="76" t="s">
        <v>266</v>
      </c>
    </row>
    <row r="5" spans="1:1" x14ac:dyDescent="0.35">
      <c r="A5" s="76" t="s">
        <v>171</v>
      </c>
    </row>
    <row r="6" spans="1:1" x14ac:dyDescent="0.35">
      <c r="A6" s="76" t="s">
        <v>172</v>
      </c>
    </row>
    <row r="7" spans="1:1" x14ac:dyDescent="0.35">
      <c r="A7" s="76" t="s">
        <v>175</v>
      </c>
    </row>
    <row r="8" spans="1:1" x14ac:dyDescent="0.35">
      <c r="A8" s="76" t="s">
        <v>176</v>
      </c>
    </row>
    <row r="9" spans="1:1" x14ac:dyDescent="0.35">
      <c r="A9" s="76" t="s">
        <v>273</v>
      </c>
    </row>
    <row r="10" spans="1:1" x14ac:dyDescent="0.35">
      <c r="A10" s="76" t="s">
        <v>238</v>
      </c>
    </row>
    <row r="11" spans="1:1" x14ac:dyDescent="0.35">
      <c r="A11" s="76" t="s">
        <v>275</v>
      </c>
    </row>
    <row r="12" spans="1:1" x14ac:dyDescent="0.35">
      <c r="A12" s="76" t="s">
        <v>138</v>
      </c>
    </row>
    <row r="13" spans="1:1" x14ac:dyDescent="0.35">
      <c r="A13" s="76" t="s">
        <v>212</v>
      </c>
    </row>
    <row r="14" spans="1:1" x14ac:dyDescent="0.35">
      <c r="A14" s="76" t="s">
        <v>189</v>
      </c>
    </row>
    <row r="15" spans="1:1" x14ac:dyDescent="0.35">
      <c r="A15" s="76" t="s">
        <v>191</v>
      </c>
    </row>
    <row r="16" spans="1:1" x14ac:dyDescent="0.35">
      <c r="A16" s="76" t="s">
        <v>247</v>
      </c>
    </row>
    <row r="17" spans="1:1" x14ac:dyDescent="0.35">
      <c r="A17" s="76" t="s">
        <v>219</v>
      </c>
    </row>
    <row r="18" spans="1:1" x14ac:dyDescent="0.35">
      <c r="A18" s="76" t="s">
        <v>220</v>
      </c>
    </row>
    <row r="19" spans="1:1" x14ac:dyDescent="0.35">
      <c r="A19" s="76" t="s">
        <v>223</v>
      </c>
    </row>
    <row r="20" spans="1:1" x14ac:dyDescent="0.35">
      <c r="A20" s="76" t="s">
        <v>322</v>
      </c>
    </row>
    <row r="21" spans="1:1" x14ac:dyDescent="0.35">
      <c r="A21" s="76" t="s">
        <v>196</v>
      </c>
    </row>
    <row r="22" spans="1:1" x14ac:dyDescent="0.35">
      <c r="A22" s="76" t="s">
        <v>225</v>
      </c>
    </row>
    <row r="23" spans="1:1" x14ac:dyDescent="0.35">
      <c r="A23" s="76" t="s">
        <v>306</v>
      </c>
    </row>
    <row r="24" spans="1:1" x14ac:dyDescent="0.35">
      <c r="A24" s="76" t="s">
        <v>197</v>
      </c>
    </row>
    <row r="25" spans="1:1" x14ac:dyDescent="0.35">
      <c r="A25" s="76" t="s">
        <v>198</v>
      </c>
    </row>
    <row r="26" spans="1:1" x14ac:dyDescent="0.35">
      <c r="A26" s="76" t="s">
        <v>199</v>
      </c>
    </row>
    <row r="27" spans="1:1" x14ac:dyDescent="0.35">
      <c r="A27" s="76" t="s">
        <v>254</v>
      </c>
    </row>
    <row r="28" spans="1:1" x14ac:dyDescent="0.35">
      <c r="A28" s="76" t="s">
        <v>164</v>
      </c>
    </row>
    <row r="29" spans="1:1" x14ac:dyDescent="0.35">
      <c r="A29" s="76"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opLeftCell="A16" workbookViewId="0">
      <selection activeCell="C24" sqref="C24"/>
    </sheetView>
  </sheetViews>
  <sheetFormatPr defaultColWidth="8.5703125" defaultRowHeight="15" x14ac:dyDescent="0.25"/>
  <cols>
    <col min="1" max="1" width="2.42578125" style="5" customWidth="1"/>
    <col min="2" max="2" width="0.42578125" style="5" customWidth="1"/>
    <col min="3" max="3" width="107.42578125" style="5" customWidth="1"/>
    <col min="4" max="4" width="0.5703125" style="5" customWidth="1"/>
    <col min="5" max="5" width="1.85546875" style="5" customWidth="1"/>
    <col min="6" max="16384" width="8.5703125" style="5"/>
  </cols>
  <sheetData>
    <row r="1" spans="1:5" ht="28.5" customHeight="1" x14ac:dyDescent="0.5">
      <c r="A1" s="3"/>
      <c r="B1" s="4" t="s">
        <v>0</v>
      </c>
      <c r="C1" s="3"/>
      <c r="D1" s="3"/>
    </row>
    <row r="2" spans="1:5" ht="14.45" x14ac:dyDescent="0.35">
      <c r="A2" s="3"/>
      <c r="B2" s="6" t="s">
        <v>1</v>
      </c>
      <c r="C2" s="3"/>
      <c r="D2" s="3"/>
    </row>
    <row r="4" spans="1:5" ht="21.6" thickBot="1" x14ac:dyDescent="0.55000000000000004">
      <c r="B4" s="7" t="s">
        <v>113</v>
      </c>
      <c r="C4" s="7"/>
      <c r="D4" s="7"/>
    </row>
    <row r="6" spans="1:5" ht="18.600000000000001" x14ac:dyDescent="0.45">
      <c r="B6" s="13" t="s">
        <v>33</v>
      </c>
      <c r="C6" s="3"/>
      <c r="D6" s="53" t="str">
        <f>CONCATENATE("Maximum ",D8," characters - ",IF(D7=0,"Attention: field not populated!",IF(D7&gt;D8,"Attention: Character count exceeded!","OK")))</f>
        <v>Maximum 1500 characters - OK</v>
      </c>
    </row>
    <row r="7" spans="1:5" ht="240" x14ac:dyDescent="0.25">
      <c r="C7" s="54" t="s">
        <v>388</v>
      </c>
      <c r="D7" s="14">
        <f>LEN(C7)</f>
        <v>1324</v>
      </c>
    </row>
    <row r="8" spans="1:5" ht="47.45" customHeight="1" x14ac:dyDescent="0.35">
      <c r="B8" s="12"/>
      <c r="C8" s="18" t="s">
        <v>30</v>
      </c>
      <c r="D8" s="15">
        <v>1500</v>
      </c>
    </row>
    <row r="10" spans="1:5" ht="18.600000000000001" x14ac:dyDescent="0.45">
      <c r="B10" s="13" t="s">
        <v>31</v>
      </c>
      <c r="C10" s="3"/>
      <c r="D10" s="53" t="str">
        <f>CONCATENATE("Maximum ",D12," characters - ",IF(D11=0,"Attention: field not populated!",IF(D11&gt;D12,"Attention: Character count exceeded!","OK")))</f>
        <v>Maximum 1500 characters - OK</v>
      </c>
    </row>
    <row r="11" spans="1:5" ht="140.44999999999999" customHeight="1" x14ac:dyDescent="0.25">
      <c r="C11" s="54" t="s">
        <v>360</v>
      </c>
      <c r="D11" s="14">
        <f>LEN(C11)</f>
        <v>703</v>
      </c>
    </row>
    <row r="12" spans="1:5" ht="31.5" customHeight="1" x14ac:dyDescent="0.35">
      <c r="B12" s="12"/>
      <c r="C12" s="18" t="s">
        <v>32</v>
      </c>
      <c r="D12" s="15">
        <v>1500</v>
      </c>
    </row>
    <row r="13" spans="1:5" ht="20.100000000000001" customHeight="1" x14ac:dyDescent="0.35">
      <c r="B13" s="12"/>
      <c r="C13" s="52" t="s">
        <v>110</v>
      </c>
      <c r="D13" s="15"/>
      <c r="E13" s="5" t="s">
        <v>99</v>
      </c>
    </row>
    <row r="15" spans="1:5" ht="18.600000000000001" x14ac:dyDescent="0.45">
      <c r="B15" s="13" t="s">
        <v>34</v>
      </c>
      <c r="C15" s="3"/>
      <c r="D15" s="53" t="str">
        <f>CONCATENATE("Maximum ",D17," characters - ",IF(D16=0,"Attention: field not populated!",IF(D16&gt;D17,"Attention: Character count exceeded!","OK")))</f>
        <v>Maximum 1500 characters - OK</v>
      </c>
    </row>
    <row r="16" spans="1:5" ht="165" x14ac:dyDescent="0.25">
      <c r="C16" s="54" t="s">
        <v>361</v>
      </c>
      <c r="D16" s="14">
        <f>LEN(C16)</f>
        <v>888</v>
      </c>
    </row>
    <row r="17" spans="2:4" ht="32.1" customHeight="1" x14ac:dyDescent="0.35">
      <c r="B17" s="12"/>
      <c r="C17" s="18" t="s">
        <v>36</v>
      </c>
      <c r="D17" s="15">
        <v>1500</v>
      </c>
    </row>
    <row r="19" spans="2:4" ht="18.600000000000001" x14ac:dyDescent="0.45">
      <c r="B19" s="13" t="s">
        <v>35</v>
      </c>
      <c r="C19" s="3"/>
      <c r="D19" s="53" t="str">
        <f>CONCATENATE("Maximum ",D21," characters - ",IF(D20=0,"Attention: field not populated!",IF(D20&gt;D21,"Attention: Character count exceeded!","OK")))</f>
        <v>Maximum 1500 characters - OK</v>
      </c>
    </row>
    <row r="20" spans="2:4" ht="105" x14ac:dyDescent="0.25">
      <c r="C20" s="54" t="s">
        <v>389</v>
      </c>
      <c r="D20" s="14">
        <f>LEN(C20)</f>
        <v>492</v>
      </c>
    </row>
    <row r="21" spans="2:4" ht="14.45" x14ac:dyDescent="0.35">
      <c r="B21" s="12"/>
      <c r="C21" s="18" t="s">
        <v>37</v>
      </c>
      <c r="D21" s="15">
        <v>1500</v>
      </c>
    </row>
    <row r="23" spans="2:4" ht="18.600000000000001" x14ac:dyDescent="0.45">
      <c r="B23" s="13" t="s">
        <v>38</v>
      </c>
      <c r="C23" s="3"/>
      <c r="D23" s="53" t="str">
        <f>CONCATENATE("Maximum ",D25," characters - ",IF(D24=0,"Attention: field not populated!",IF(D24&gt;D25,"Attention: Character count exceeded!","OK")))</f>
        <v>Maximum 250 characters - Attention: field not populated!</v>
      </c>
    </row>
    <row r="24" spans="2:4" ht="30.95" customHeight="1" x14ac:dyDescent="0.35">
      <c r="C24" s="54"/>
      <c r="D24" s="14">
        <f>LEN(C24)</f>
        <v>0</v>
      </c>
    </row>
    <row r="25" spans="2:4" ht="29.1" x14ac:dyDescent="0.35">
      <c r="C25" s="18" t="s">
        <v>70</v>
      </c>
      <c r="D25" s="15">
        <v>250</v>
      </c>
    </row>
    <row r="26" spans="2:4" ht="14.45" x14ac:dyDescent="0.35">
      <c r="C26" s="5" t="s">
        <v>99</v>
      </c>
    </row>
  </sheetData>
  <sheetProtection password="DF3A" sheet="1" objects="1" scenarios="1" formatColumns="0" formatRows="0" selectLockedCells="1"/>
  <conditionalFormatting sqref="D6">
    <cfRule type="expression" dxfId="13" priority="5">
      <formula>ISNUMBER(SEARCH("OK",D6))</formula>
    </cfRule>
  </conditionalFormatting>
  <conditionalFormatting sqref="D10">
    <cfRule type="expression" dxfId="12" priority="4">
      <formula>ISNUMBER(SEARCH("OK",D10))</formula>
    </cfRule>
  </conditionalFormatting>
  <conditionalFormatting sqref="D15">
    <cfRule type="expression" dxfId="11" priority="3">
      <formula>ISNUMBER(SEARCH("OK",D15))</formula>
    </cfRule>
  </conditionalFormatting>
  <conditionalFormatting sqref="D19">
    <cfRule type="expression" dxfId="10" priority="2">
      <formula>ISNUMBER(SEARCH("OK",D19))</formula>
    </cfRule>
  </conditionalFormatting>
  <conditionalFormatting sqref="D23">
    <cfRule type="expression" dxfId="9" priority="1">
      <formula>ISNUMBER(SEARCH("OK",D23))</formula>
    </cfRule>
  </conditionalFormatting>
  <pageMargins left="1.1023622047244095" right="0.31496062992125984" top="0.35433070866141736" bottom="0.35433070866141736" header="0.11811023622047245" footer="0.11811023622047245"/>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election activeCell="C15" sqref="C15"/>
    </sheetView>
  </sheetViews>
  <sheetFormatPr defaultColWidth="8.5703125" defaultRowHeight="15" x14ac:dyDescent="0.25"/>
  <cols>
    <col min="1" max="1" width="3.42578125" style="5" customWidth="1"/>
    <col min="2" max="2" width="0.42578125" style="5" customWidth="1"/>
    <col min="3" max="3" width="124.42578125" style="5" customWidth="1"/>
    <col min="4" max="4" width="0.5703125" style="5" customWidth="1"/>
    <col min="5" max="5" width="2.85546875" style="5" customWidth="1"/>
    <col min="6" max="16384" width="8.5703125" style="5"/>
  </cols>
  <sheetData>
    <row r="1" spans="1:5" ht="28.5" customHeight="1" x14ac:dyDescent="0.5">
      <c r="A1" s="3"/>
      <c r="B1" s="4" t="s">
        <v>0</v>
      </c>
      <c r="C1" s="3"/>
      <c r="D1" s="3"/>
      <c r="E1" s="5" t="s">
        <v>99</v>
      </c>
    </row>
    <row r="2" spans="1:5" ht="14.45" x14ac:dyDescent="0.35">
      <c r="A2" s="3"/>
      <c r="B2" s="6" t="s">
        <v>1</v>
      </c>
      <c r="C2" s="3"/>
      <c r="D2" s="3"/>
    </row>
    <row r="4" spans="1:5" ht="21.6" thickBot="1" x14ac:dyDescent="0.55000000000000004">
      <c r="B4" s="7" t="s">
        <v>114</v>
      </c>
      <c r="C4" s="7"/>
      <c r="D4" s="7"/>
    </row>
    <row r="6" spans="1:5" ht="18.600000000000001" x14ac:dyDescent="0.45">
      <c r="B6" s="13" t="s">
        <v>39</v>
      </c>
      <c r="C6" s="3"/>
      <c r="D6" s="53" t="str">
        <f>CONCATENATE("Maximum ",D8," characters - ",IF(D7=0,"Attention: field not populated!",IF(D7&gt;D8,"Attention: Character count exceeded!","OK")))</f>
        <v>Maximum 1000 characters - OK</v>
      </c>
    </row>
    <row r="7" spans="1:5" ht="180" x14ac:dyDescent="0.25">
      <c r="C7" s="71" t="s">
        <v>363</v>
      </c>
      <c r="D7" s="5">
        <f>LEN(C7)</f>
        <v>816</v>
      </c>
    </row>
    <row r="8" spans="1:5" ht="45.6" customHeight="1" x14ac:dyDescent="0.35">
      <c r="B8" s="12"/>
      <c r="C8" s="18" t="s">
        <v>111</v>
      </c>
      <c r="D8" s="20">
        <v>1000</v>
      </c>
    </row>
    <row r="10" spans="1:5" ht="18.600000000000001" x14ac:dyDescent="0.45">
      <c r="B10" s="13" t="s">
        <v>40</v>
      </c>
      <c r="C10" s="3"/>
      <c r="D10" s="53" t="str">
        <f>CONCATENATE("Maximum ",D12," characters - ",IF(D11=0,"Attention: field not populated!",IF(D11&gt;D12,"Attention: Character count exceeded!","OK")))</f>
        <v>Maximum 1500 characters - OK</v>
      </c>
    </row>
    <row r="11" spans="1:5" ht="192.6" customHeight="1" x14ac:dyDescent="0.25">
      <c r="C11" s="71" t="s">
        <v>364</v>
      </c>
      <c r="D11" s="5">
        <f>LEN(C11)</f>
        <v>1434</v>
      </c>
    </row>
    <row r="12" spans="1:5" ht="31.5" customHeight="1" x14ac:dyDescent="0.35">
      <c r="B12" s="12"/>
      <c r="C12" s="21" t="s">
        <v>41</v>
      </c>
      <c r="D12" s="20">
        <v>1500</v>
      </c>
    </row>
    <row r="14" spans="1:5" ht="18.600000000000001" x14ac:dyDescent="0.45">
      <c r="B14" s="13" t="s">
        <v>42</v>
      </c>
      <c r="C14" s="3"/>
      <c r="D14" s="53" t="str">
        <f>CONCATENATE("Maximum ",D16," characters - ",IF(D15=0,"Attention: field not populated!",IF(D15&gt;D16,"Attention: Character count exceeded!","OK")))</f>
        <v>Maximum 1500 characters - OK</v>
      </c>
    </row>
    <row r="15" spans="1:5" ht="201" customHeight="1" x14ac:dyDescent="0.35">
      <c r="C15" s="71" t="s">
        <v>381</v>
      </c>
      <c r="D15" s="5">
        <f>LEN(C15)</f>
        <v>258</v>
      </c>
    </row>
    <row r="16" spans="1:5" x14ac:dyDescent="0.25">
      <c r="B16" s="12"/>
      <c r="C16" s="21" t="s">
        <v>119</v>
      </c>
      <c r="D16" s="20">
        <v>1500</v>
      </c>
    </row>
    <row r="18" spans="2:4" ht="18.75" x14ac:dyDescent="0.3">
      <c r="B18" s="13" t="s">
        <v>43</v>
      </c>
      <c r="C18" s="3"/>
      <c r="D18" s="53" t="str">
        <f>CONCATENATE("Maximum ",D20," characters - ",IF(D19=0,"Attention: field not populated!",IF(D19&gt;D20,"Attention: Character count exceeded!","OK")))</f>
        <v>Maximum 1500 characters - OK</v>
      </c>
    </row>
    <row r="19" spans="2:4" ht="201" customHeight="1" x14ac:dyDescent="0.25">
      <c r="C19" s="71" t="s">
        <v>382</v>
      </c>
      <c r="D19" s="5">
        <f>LEN(C19)</f>
        <v>1036</v>
      </c>
    </row>
    <row r="20" spans="2:4" ht="14.1" customHeight="1" x14ac:dyDescent="0.25">
      <c r="B20" s="12"/>
      <c r="C20" s="21" t="s">
        <v>44</v>
      </c>
      <c r="D20" s="20">
        <v>1500</v>
      </c>
    </row>
    <row r="21" spans="2:4" x14ac:dyDescent="0.25">
      <c r="C21" s="5" t="s">
        <v>99</v>
      </c>
    </row>
  </sheetData>
  <sheetProtection sheet="1" objects="1" scenarios="1" formatColumns="0" formatRows="0" selectLockedCells="1"/>
  <conditionalFormatting sqref="D6">
    <cfRule type="expression" dxfId="8" priority="4">
      <formula>ISNUMBER(SEARCH("OK",D6))</formula>
    </cfRule>
  </conditionalFormatting>
  <conditionalFormatting sqref="D10">
    <cfRule type="expression" dxfId="7" priority="3">
      <formula>ISNUMBER(SEARCH("OK",D10))</formula>
    </cfRule>
  </conditionalFormatting>
  <conditionalFormatting sqref="D14">
    <cfRule type="expression" dxfId="6" priority="2">
      <formula>ISNUMBER(SEARCH("OK",D14))</formula>
    </cfRule>
  </conditionalFormatting>
  <conditionalFormatting sqref="D18">
    <cfRule type="expression" dxfId="5" priority="1">
      <formula>ISNUMBER(SEARCH("OK",D18))</formula>
    </cfRule>
  </conditionalFormatting>
  <pageMargins left="0.9055118110236221" right="0.11811023622047245" top="0.35433070866141736" bottom="0.35433070866141736" header="0.11811023622047245" footer="0.11811023622047245"/>
  <pageSetup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4" workbookViewId="0">
      <selection activeCell="C33" sqref="C33"/>
    </sheetView>
  </sheetViews>
  <sheetFormatPr defaultColWidth="8.5703125" defaultRowHeight="15" x14ac:dyDescent="0.25"/>
  <cols>
    <col min="1" max="2" width="2.85546875" style="5" customWidth="1"/>
    <col min="3" max="3" width="59.42578125" style="5" customWidth="1"/>
    <col min="4" max="4" width="16.42578125" style="5" customWidth="1"/>
    <col min="5" max="5" width="44.140625" style="5" customWidth="1"/>
    <col min="6" max="6" width="13.42578125" style="5" customWidth="1"/>
    <col min="7" max="7" width="9.42578125" style="5" customWidth="1"/>
    <col min="8" max="8" width="16" style="5" customWidth="1"/>
    <col min="9" max="9" width="2.42578125" style="5" customWidth="1"/>
    <col min="10" max="10" width="25.85546875" style="5" bestFit="1" customWidth="1"/>
    <col min="11" max="16384" width="8.5703125" style="5"/>
  </cols>
  <sheetData>
    <row r="1" spans="1:10" ht="27" customHeight="1" x14ac:dyDescent="0.5">
      <c r="A1" s="3"/>
      <c r="B1" s="4" t="s">
        <v>0</v>
      </c>
      <c r="C1" s="3"/>
      <c r="D1" s="3"/>
      <c r="E1" s="3"/>
      <c r="F1" s="3"/>
      <c r="G1" s="3"/>
      <c r="H1" s="3"/>
      <c r="I1" s="3"/>
      <c r="J1" s="3"/>
    </row>
    <row r="2" spans="1:10" ht="14.45" x14ac:dyDescent="0.35">
      <c r="A2" s="3"/>
      <c r="B2" s="6" t="s">
        <v>1</v>
      </c>
      <c r="C2" s="3"/>
      <c r="D2" s="3"/>
      <c r="E2" s="3"/>
      <c r="F2" s="3"/>
      <c r="G2" s="3"/>
      <c r="H2" s="3"/>
      <c r="I2" s="3"/>
      <c r="J2" s="3"/>
    </row>
    <row r="3" spans="1:10" ht="9.9499999999999993" customHeight="1" x14ac:dyDescent="0.35"/>
    <row r="4" spans="1:10" ht="21.6" thickBot="1" x14ac:dyDescent="0.55000000000000004">
      <c r="B4" s="7" t="s">
        <v>115</v>
      </c>
      <c r="C4" s="7"/>
      <c r="D4" s="7"/>
      <c r="E4" s="22"/>
      <c r="F4" s="25"/>
      <c r="G4" s="26" t="s">
        <v>74</v>
      </c>
      <c r="H4" s="64">
        <f>SUM(H29,H38,H47)</f>
        <v>19460</v>
      </c>
    </row>
    <row r="5" spans="1:10" ht="19.5" customHeight="1" x14ac:dyDescent="0.35">
      <c r="C5" s="12"/>
      <c r="H5" s="23" t="s">
        <v>116</v>
      </c>
    </row>
    <row r="6" spans="1:10" ht="3.95" customHeight="1" x14ac:dyDescent="0.35"/>
    <row r="7" spans="1:10" ht="18.600000000000001" x14ac:dyDescent="0.45">
      <c r="B7" s="13" t="s">
        <v>71</v>
      </c>
      <c r="C7" s="13"/>
      <c r="D7" s="3"/>
      <c r="E7" s="3"/>
      <c r="F7" s="3"/>
      <c r="G7" s="3"/>
      <c r="H7" s="44" t="str">
        <f>IF(H29&gt;20000,"ATTENTION: Maximum requested amount exceeded!","")</f>
        <v/>
      </c>
    </row>
    <row r="8" spans="1:10" thickBot="1" x14ac:dyDescent="0.4">
      <c r="B8" s="30"/>
      <c r="C8" s="24" t="s">
        <v>45</v>
      </c>
      <c r="D8" s="24" t="s">
        <v>46</v>
      </c>
      <c r="E8" s="24" t="s">
        <v>51</v>
      </c>
      <c r="F8" s="28" t="s">
        <v>50</v>
      </c>
      <c r="G8" s="28" t="s">
        <v>52</v>
      </c>
      <c r="H8" s="28" t="s">
        <v>53</v>
      </c>
      <c r="J8" s="48" t="s">
        <v>117</v>
      </c>
    </row>
    <row r="9" spans="1:10" ht="14.45" x14ac:dyDescent="0.35">
      <c r="B9" s="30">
        <v>1</v>
      </c>
      <c r="C9" s="65" t="s">
        <v>368</v>
      </c>
      <c r="D9" s="66" t="s">
        <v>47</v>
      </c>
      <c r="E9" s="65" t="s">
        <v>369</v>
      </c>
      <c r="F9" s="56">
        <v>300</v>
      </c>
      <c r="G9" s="45">
        <v>5</v>
      </c>
      <c r="H9" s="59">
        <f>IF(F9="","",F9*G9)</f>
        <v>1500</v>
      </c>
      <c r="J9" s="49"/>
    </row>
    <row r="10" spans="1:10" ht="14.45" x14ac:dyDescent="0.35">
      <c r="B10" s="30">
        <v>2</v>
      </c>
      <c r="C10" s="67" t="s">
        <v>377</v>
      </c>
      <c r="D10" s="68" t="s">
        <v>49</v>
      </c>
      <c r="E10" s="67" t="s">
        <v>376</v>
      </c>
      <c r="F10" s="57">
        <v>30</v>
      </c>
      <c r="G10" s="2">
        <f>12*16</f>
        <v>192</v>
      </c>
      <c r="H10" s="59">
        <f t="shared" ref="H10:H28" si="0">IF(F10="","",F10*G10)</f>
        <v>5760</v>
      </c>
      <c r="J10" s="49" t="s">
        <v>47</v>
      </c>
    </row>
    <row r="11" spans="1:10" ht="14.45" x14ac:dyDescent="0.35">
      <c r="B11" s="30">
        <v>3</v>
      </c>
      <c r="C11" s="67" t="s">
        <v>378</v>
      </c>
      <c r="D11" s="68" t="s">
        <v>55</v>
      </c>
      <c r="E11" s="67" t="s">
        <v>379</v>
      </c>
      <c r="F11" s="57">
        <v>20</v>
      </c>
      <c r="G11" s="2">
        <v>50</v>
      </c>
      <c r="H11" s="59">
        <f t="shared" si="0"/>
        <v>1000</v>
      </c>
      <c r="J11" s="49" t="s">
        <v>48</v>
      </c>
    </row>
    <row r="12" spans="1:10" ht="14.45" x14ac:dyDescent="0.35">
      <c r="B12" s="30">
        <v>4</v>
      </c>
      <c r="C12" s="67"/>
      <c r="D12" s="68"/>
      <c r="E12" s="67"/>
      <c r="F12" s="57"/>
      <c r="G12" s="2"/>
      <c r="H12" s="59" t="str">
        <f t="shared" si="0"/>
        <v/>
      </c>
      <c r="J12" s="49" t="s">
        <v>49</v>
      </c>
    </row>
    <row r="13" spans="1:10" ht="14.45" x14ac:dyDescent="0.35">
      <c r="B13" s="30">
        <v>5</v>
      </c>
      <c r="C13" s="67"/>
      <c r="D13" s="68"/>
      <c r="E13" s="67"/>
      <c r="F13" s="57"/>
      <c r="G13" s="2"/>
      <c r="H13" s="59" t="str">
        <f t="shared" si="0"/>
        <v/>
      </c>
      <c r="J13" s="49" t="s">
        <v>54</v>
      </c>
    </row>
    <row r="14" spans="1:10" ht="14.45" x14ac:dyDescent="0.35">
      <c r="B14" s="30">
        <v>6</v>
      </c>
      <c r="C14" s="67"/>
      <c r="D14" s="68"/>
      <c r="E14" s="67"/>
      <c r="F14" s="57"/>
      <c r="G14" s="2"/>
      <c r="H14" s="59" t="str">
        <f t="shared" si="0"/>
        <v/>
      </c>
      <c r="J14" s="49" t="s">
        <v>57</v>
      </c>
    </row>
    <row r="15" spans="1:10" ht="14.45" x14ac:dyDescent="0.35">
      <c r="B15" s="30">
        <v>7</v>
      </c>
      <c r="C15" s="67"/>
      <c r="D15" s="68"/>
      <c r="E15" s="67"/>
      <c r="F15" s="57"/>
      <c r="G15" s="2"/>
      <c r="H15" s="59" t="str">
        <f t="shared" si="0"/>
        <v/>
      </c>
      <c r="J15" s="49" t="s">
        <v>55</v>
      </c>
    </row>
    <row r="16" spans="1:10" ht="14.45" x14ac:dyDescent="0.35">
      <c r="B16" s="30">
        <v>8</v>
      </c>
      <c r="C16" s="67"/>
      <c r="D16" s="68"/>
      <c r="E16" s="67"/>
      <c r="F16" s="57"/>
      <c r="G16" s="2"/>
      <c r="H16" s="59" t="str">
        <f t="shared" si="0"/>
        <v/>
      </c>
      <c r="J16" s="49" t="s">
        <v>56</v>
      </c>
    </row>
    <row r="17" spans="2:10" ht="14.45" x14ac:dyDescent="0.35">
      <c r="B17" s="30">
        <v>9</v>
      </c>
      <c r="C17" s="67"/>
      <c r="D17" s="68"/>
      <c r="E17" s="67"/>
      <c r="F17" s="57"/>
      <c r="G17" s="2"/>
      <c r="H17" s="59" t="str">
        <f t="shared" si="0"/>
        <v/>
      </c>
      <c r="J17" s="49" t="s">
        <v>62</v>
      </c>
    </row>
    <row r="18" spans="2:10" ht="14.45" x14ac:dyDescent="0.35">
      <c r="B18" s="30">
        <v>10</v>
      </c>
      <c r="C18" s="67"/>
      <c r="D18" s="68"/>
      <c r="E18" s="67"/>
      <c r="F18" s="57"/>
      <c r="G18" s="2"/>
      <c r="H18" s="59" t="str">
        <f t="shared" si="0"/>
        <v/>
      </c>
      <c r="J18" s="12"/>
    </row>
    <row r="19" spans="2:10" ht="14.45" x14ac:dyDescent="0.35">
      <c r="B19" s="30">
        <v>11</v>
      </c>
      <c r="C19" s="67"/>
      <c r="D19" s="68"/>
      <c r="E19" s="67"/>
      <c r="F19" s="57"/>
      <c r="G19" s="2"/>
      <c r="H19" s="59" t="str">
        <f t="shared" si="0"/>
        <v/>
      </c>
      <c r="J19" s="50" t="s">
        <v>118</v>
      </c>
    </row>
    <row r="20" spans="2:10" ht="14.45" x14ac:dyDescent="0.35">
      <c r="B20" s="30">
        <v>12</v>
      </c>
      <c r="C20" s="67"/>
      <c r="D20" s="68"/>
      <c r="E20" s="67"/>
      <c r="F20" s="57"/>
      <c r="G20" s="2"/>
      <c r="H20" s="59" t="str">
        <f t="shared" si="0"/>
        <v/>
      </c>
      <c r="J20" s="51" t="s">
        <v>61</v>
      </c>
    </row>
    <row r="21" spans="2:10" ht="14.45" x14ac:dyDescent="0.35">
      <c r="B21" s="30">
        <v>13</v>
      </c>
      <c r="C21" s="67"/>
      <c r="D21" s="68"/>
      <c r="E21" s="67"/>
      <c r="F21" s="57"/>
      <c r="G21" s="2"/>
      <c r="H21" s="59" t="str">
        <f t="shared" si="0"/>
        <v/>
      </c>
      <c r="J21" s="51" t="s">
        <v>59</v>
      </c>
    </row>
    <row r="22" spans="2:10" ht="14.45" x14ac:dyDescent="0.35">
      <c r="B22" s="30">
        <v>14</v>
      </c>
      <c r="C22" s="67"/>
      <c r="D22" s="68"/>
      <c r="E22" s="67"/>
      <c r="F22" s="57"/>
      <c r="G22" s="2"/>
      <c r="H22" s="59" t="str">
        <f t="shared" si="0"/>
        <v/>
      </c>
      <c r="J22" s="51" t="s">
        <v>60</v>
      </c>
    </row>
    <row r="23" spans="2:10" ht="14.45" x14ac:dyDescent="0.35">
      <c r="B23" s="30">
        <v>15</v>
      </c>
      <c r="C23" s="67"/>
      <c r="D23" s="68"/>
      <c r="E23" s="67"/>
      <c r="F23" s="57"/>
      <c r="G23" s="2"/>
      <c r="H23" s="59" t="str">
        <f t="shared" si="0"/>
        <v/>
      </c>
      <c r="J23" s="51" t="s">
        <v>58</v>
      </c>
    </row>
    <row r="24" spans="2:10" ht="14.45" x14ac:dyDescent="0.35">
      <c r="B24" s="30">
        <v>16</v>
      </c>
      <c r="C24" s="67"/>
      <c r="D24" s="68"/>
      <c r="E24" s="67"/>
      <c r="F24" s="57"/>
      <c r="G24" s="2"/>
      <c r="H24" s="59" t="str">
        <f t="shared" si="0"/>
        <v/>
      </c>
    </row>
    <row r="25" spans="2:10" ht="14.45" x14ac:dyDescent="0.35">
      <c r="B25" s="30">
        <v>17</v>
      </c>
      <c r="C25" s="67"/>
      <c r="D25" s="68"/>
      <c r="E25" s="67"/>
      <c r="F25" s="57"/>
      <c r="G25" s="2"/>
      <c r="H25" s="59" t="str">
        <f t="shared" si="0"/>
        <v/>
      </c>
    </row>
    <row r="26" spans="2:10" ht="14.45" x14ac:dyDescent="0.35">
      <c r="B26" s="30">
        <v>18</v>
      </c>
      <c r="C26" s="67"/>
      <c r="D26" s="68"/>
      <c r="E26" s="67"/>
      <c r="F26" s="57"/>
      <c r="G26" s="2"/>
      <c r="H26" s="59" t="str">
        <f t="shared" si="0"/>
        <v/>
      </c>
    </row>
    <row r="27" spans="2:10" ht="14.45" x14ac:dyDescent="0.35">
      <c r="B27" s="30">
        <v>19</v>
      </c>
      <c r="C27" s="67"/>
      <c r="D27" s="68"/>
      <c r="E27" s="67"/>
      <c r="F27" s="57"/>
      <c r="G27" s="2"/>
      <c r="H27" s="59" t="str">
        <f t="shared" si="0"/>
        <v/>
      </c>
    </row>
    <row r="28" spans="2:10" thickBot="1" x14ac:dyDescent="0.4">
      <c r="B28" s="30">
        <v>20</v>
      </c>
      <c r="C28" s="69"/>
      <c r="D28" s="70"/>
      <c r="E28" s="69"/>
      <c r="F28" s="58"/>
      <c r="G28" s="47"/>
      <c r="H28" s="59" t="str">
        <f t="shared" si="0"/>
        <v/>
      </c>
    </row>
    <row r="29" spans="2:10" thickBot="1" x14ac:dyDescent="0.4">
      <c r="B29" s="20"/>
      <c r="C29" s="12" t="s">
        <v>79</v>
      </c>
      <c r="F29" s="27"/>
      <c r="G29" s="29" t="s">
        <v>390</v>
      </c>
      <c r="H29" s="62">
        <f>SUM(H9:H28)</f>
        <v>8260</v>
      </c>
    </row>
    <row r="30" spans="2:10" ht="14.45" x14ac:dyDescent="0.35">
      <c r="B30" s="20"/>
      <c r="C30" s="12"/>
    </row>
    <row r="31" spans="2:10" ht="18.600000000000001" x14ac:dyDescent="0.45">
      <c r="B31" s="13" t="s">
        <v>72</v>
      </c>
      <c r="C31" s="13"/>
      <c r="D31" s="3"/>
      <c r="E31" s="3"/>
      <c r="F31" s="3"/>
      <c r="G31" s="3"/>
      <c r="H31" s="3"/>
    </row>
    <row r="32" spans="2:10" thickBot="1" x14ac:dyDescent="0.4">
      <c r="B32" s="20"/>
      <c r="C32" s="24" t="s">
        <v>75</v>
      </c>
      <c r="D32" s="24" t="s">
        <v>46</v>
      </c>
      <c r="E32" s="24" t="s">
        <v>51</v>
      </c>
      <c r="F32" s="28" t="s">
        <v>73</v>
      </c>
      <c r="G32" s="28" t="s">
        <v>52</v>
      </c>
      <c r="H32" s="28" t="s">
        <v>53</v>
      </c>
    </row>
    <row r="33" spans="2:8" ht="14.45" x14ac:dyDescent="0.35">
      <c r="B33" s="30">
        <v>1</v>
      </c>
      <c r="C33" s="65" t="s">
        <v>370</v>
      </c>
      <c r="D33" s="65" t="s">
        <v>57</v>
      </c>
      <c r="E33" s="65" t="s">
        <v>365</v>
      </c>
      <c r="F33" s="56">
        <v>10</v>
      </c>
      <c r="G33" s="45">
        <f>15*18</f>
        <v>270</v>
      </c>
      <c r="H33" s="59">
        <f>IF(F33="","",F33*G33)</f>
        <v>2700</v>
      </c>
    </row>
    <row r="34" spans="2:8" ht="14.45" x14ac:dyDescent="0.35">
      <c r="B34" s="30">
        <v>2</v>
      </c>
      <c r="C34" s="67" t="s">
        <v>367</v>
      </c>
      <c r="D34" s="67" t="s">
        <v>61</v>
      </c>
      <c r="E34" s="67" t="s">
        <v>366</v>
      </c>
      <c r="F34" s="57">
        <v>100</v>
      </c>
      <c r="G34" s="2">
        <v>20</v>
      </c>
      <c r="H34" s="59">
        <f>IF(F34="","",F34*G34)</f>
        <v>2000</v>
      </c>
    </row>
    <row r="35" spans="2:8" ht="14.45" x14ac:dyDescent="0.35">
      <c r="B35" s="30">
        <v>3</v>
      </c>
      <c r="C35" s="67"/>
      <c r="D35" s="67"/>
      <c r="E35" s="67"/>
      <c r="F35" s="57"/>
      <c r="G35" s="2"/>
      <c r="H35" s="59" t="str">
        <f>IF(F35="","",F35*G35)</f>
        <v/>
      </c>
    </row>
    <row r="36" spans="2:8" ht="14.45" x14ac:dyDescent="0.35">
      <c r="B36" s="30">
        <v>4</v>
      </c>
      <c r="C36" s="67"/>
      <c r="D36" s="67"/>
      <c r="E36" s="67"/>
      <c r="F36" s="57"/>
      <c r="G36" s="2"/>
      <c r="H36" s="59" t="str">
        <f>IF(F36="","",F36*G36)</f>
        <v/>
      </c>
    </row>
    <row r="37" spans="2:8" thickBot="1" x14ac:dyDescent="0.4">
      <c r="B37" s="30">
        <v>5</v>
      </c>
      <c r="C37" s="69"/>
      <c r="D37" s="69"/>
      <c r="E37" s="69"/>
      <c r="F37" s="60"/>
      <c r="G37" s="46"/>
      <c r="H37" s="61" t="str">
        <f>IF(F37="","",F37*G37)</f>
        <v/>
      </c>
    </row>
    <row r="38" spans="2:8" thickBot="1" x14ac:dyDescent="0.4">
      <c r="B38" s="20"/>
      <c r="C38" s="12" t="s">
        <v>77</v>
      </c>
      <c r="F38" s="27"/>
      <c r="G38" s="29" t="s">
        <v>108</v>
      </c>
      <c r="H38" s="63">
        <f>SUM(H33:H37)</f>
        <v>4700</v>
      </c>
    </row>
    <row r="39" spans="2:8" ht="14.45" x14ac:dyDescent="0.35">
      <c r="B39" s="20"/>
    </row>
    <row r="40" spans="2:8" ht="18.600000000000001" x14ac:dyDescent="0.45">
      <c r="B40" s="13" t="s">
        <v>76</v>
      </c>
      <c r="C40" s="13"/>
      <c r="D40" s="3"/>
      <c r="E40" s="3"/>
      <c r="F40" s="3"/>
      <c r="G40" s="3"/>
      <c r="H40" s="3"/>
    </row>
    <row r="41" spans="2:8" thickBot="1" x14ac:dyDescent="0.4">
      <c r="B41" s="20"/>
      <c r="C41" s="24" t="s">
        <v>75</v>
      </c>
      <c r="D41" s="24" t="s">
        <v>46</v>
      </c>
      <c r="E41" s="24" t="s">
        <v>51</v>
      </c>
      <c r="F41" s="28" t="s">
        <v>73</v>
      </c>
      <c r="G41" s="28" t="s">
        <v>52</v>
      </c>
      <c r="H41" s="28" t="s">
        <v>53</v>
      </c>
    </row>
    <row r="42" spans="2:8" ht="14.45" x14ac:dyDescent="0.35">
      <c r="B42" s="30">
        <v>1</v>
      </c>
      <c r="C42" s="65" t="s">
        <v>372</v>
      </c>
      <c r="D42" s="65" t="s">
        <v>371</v>
      </c>
      <c r="E42" s="65" t="s">
        <v>373</v>
      </c>
      <c r="F42" s="56">
        <v>75</v>
      </c>
      <c r="G42" s="45">
        <f>10*7</f>
        <v>70</v>
      </c>
      <c r="H42" s="59">
        <f>IF(F42="","",F42*G42)</f>
        <v>5250</v>
      </c>
    </row>
    <row r="43" spans="2:8" ht="14.45" x14ac:dyDescent="0.35">
      <c r="B43" s="30">
        <v>2</v>
      </c>
      <c r="C43" s="67" t="s">
        <v>375</v>
      </c>
      <c r="D43" s="67" t="s">
        <v>374</v>
      </c>
      <c r="E43" s="65" t="s">
        <v>373</v>
      </c>
      <c r="F43" s="57">
        <v>50</v>
      </c>
      <c r="G43" s="2">
        <v>25</v>
      </c>
      <c r="H43" s="59">
        <f t="shared" ref="H43:H46" si="1">IF(F43="","",F43*G43)</f>
        <v>1250</v>
      </c>
    </row>
    <row r="44" spans="2:8" ht="14.45" x14ac:dyDescent="0.35">
      <c r="B44" s="30">
        <v>3</v>
      </c>
      <c r="C44" s="67"/>
      <c r="D44" s="67"/>
      <c r="E44" s="67"/>
      <c r="F44" s="57"/>
      <c r="G44" s="2"/>
      <c r="H44" s="59" t="str">
        <f t="shared" si="1"/>
        <v/>
      </c>
    </row>
    <row r="45" spans="2:8" ht="14.45" x14ac:dyDescent="0.35">
      <c r="B45" s="30">
        <v>4</v>
      </c>
      <c r="C45" s="67"/>
      <c r="D45" s="67"/>
      <c r="E45" s="67"/>
      <c r="F45" s="57"/>
      <c r="G45" s="2"/>
      <c r="H45" s="59" t="str">
        <f t="shared" si="1"/>
        <v/>
      </c>
    </row>
    <row r="46" spans="2:8" thickBot="1" x14ac:dyDescent="0.4">
      <c r="B46" s="30">
        <v>5</v>
      </c>
      <c r="C46" s="69"/>
      <c r="D46" s="69"/>
      <c r="E46" s="69"/>
      <c r="F46" s="60"/>
      <c r="G46" s="46"/>
      <c r="H46" s="61" t="str">
        <f t="shared" si="1"/>
        <v/>
      </c>
    </row>
    <row r="47" spans="2:8" thickBot="1" x14ac:dyDescent="0.4">
      <c r="B47" s="20"/>
      <c r="C47" s="12" t="s">
        <v>78</v>
      </c>
      <c r="F47" s="27"/>
      <c r="G47" s="29" t="s">
        <v>109</v>
      </c>
      <c r="H47" s="63">
        <f>SUM(H42:H46)</f>
        <v>6500</v>
      </c>
    </row>
  </sheetData>
  <sheetProtection password="DF3A" sheet="1" objects="1" scenarios="1" formatColumns="0" formatRows="0" selectLockedCells="1"/>
  <dataValidations count="1">
    <dataValidation type="list" allowBlank="1" showInputMessage="1" showErrorMessage="1" errorTitle="Error:" error="Only items from the list of eligible expenses can be selected!" promptTitle="Select from list" prompt="Only eligible expenses from list can be selected" sqref="D9:D28">
      <formula1>$J$9:$J$18</formula1>
    </dataValidation>
  </dataValidations>
  <pageMargins left="0.31496062992125984" right="0.31496062992125984" top="0.94488188976377963" bottom="0.35433070866141736"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3"/>
  <sheetViews>
    <sheetView workbookViewId="0">
      <selection activeCell="C4" sqref="C4"/>
    </sheetView>
  </sheetViews>
  <sheetFormatPr defaultColWidth="8.5703125" defaultRowHeight="15" x14ac:dyDescent="0.25"/>
  <cols>
    <col min="1" max="1" width="2.85546875" style="5" customWidth="1"/>
    <col min="2" max="2" width="19.140625" style="5" customWidth="1"/>
    <col min="3" max="3" width="82.85546875" style="5" customWidth="1"/>
    <col min="4" max="4" width="5.42578125" style="5" customWidth="1"/>
    <col min="5" max="5" width="1.85546875" style="5" customWidth="1"/>
    <col min="6" max="14" width="0" style="5" hidden="1" customWidth="1"/>
    <col min="15" max="16384" width="8.5703125" style="5"/>
  </cols>
  <sheetData>
    <row r="1" spans="1:5" ht="21" x14ac:dyDescent="0.5">
      <c r="A1" s="3"/>
      <c r="B1" s="4" t="s">
        <v>0</v>
      </c>
      <c r="C1" s="3"/>
      <c r="D1" s="3"/>
      <c r="E1" s="3"/>
    </row>
    <row r="2" spans="1:5" ht="15.6" x14ac:dyDescent="0.35">
      <c r="A2" s="3"/>
      <c r="B2" s="31" t="s">
        <v>82</v>
      </c>
      <c r="C2" s="3"/>
      <c r="D2" s="3"/>
      <c r="E2" s="3"/>
    </row>
    <row r="4" spans="1:5" ht="14.45" x14ac:dyDescent="0.35">
      <c r="B4" s="8" t="s">
        <v>81</v>
      </c>
      <c r="C4" s="73"/>
      <c r="D4" s="14" t="s">
        <v>91</v>
      </c>
      <c r="E4" s="14" t="s">
        <v>90</v>
      </c>
    </row>
    <row r="5" spans="1:5" ht="14.45" x14ac:dyDescent="0.35">
      <c r="B5" s="8" t="s">
        <v>4</v>
      </c>
      <c r="C5" s="73"/>
      <c r="D5" s="14" t="s">
        <v>85</v>
      </c>
      <c r="E5" s="14">
        <v>1</v>
      </c>
    </row>
    <row r="6" spans="1:5" ht="14.45" x14ac:dyDescent="0.35">
      <c r="B6" s="8" t="s">
        <v>5</v>
      </c>
      <c r="C6" s="73"/>
      <c r="D6" s="14" t="s">
        <v>87</v>
      </c>
      <c r="E6" s="14">
        <v>0.66</v>
      </c>
    </row>
    <row r="7" spans="1:5" ht="14.45" x14ac:dyDescent="0.35">
      <c r="B7" s="8" t="s">
        <v>6</v>
      </c>
      <c r="C7" s="73"/>
      <c r="D7" s="14" t="s">
        <v>88</v>
      </c>
      <c r="E7" s="14">
        <v>0.33</v>
      </c>
    </row>
    <row r="8" spans="1:5" ht="14.45" x14ac:dyDescent="0.35">
      <c r="B8" s="8" t="s">
        <v>7</v>
      </c>
      <c r="C8" s="73"/>
      <c r="D8" s="14" t="s">
        <v>89</v>
      </c>
      <c r="E8" s="14">
        <v>0</v>
      </c>
    </row>
    <row r="9" spans="1:5" ht="14.45" x14ac:dyDescent="0.35">
      <c r="B9" s="8"/>
      <c r="C9" s="12" t="s">
        <v>83</v>
      </c>
    </row>
    <row r="11" spans="1:5" ht="29.45" thickBot="1" x14ac:dyDescent="0.4">
      <c r="B11" s="32" t="s">
        <v>86</v>
      </c>
      <c r="C11" s="33" t="s">
        <v>107</v>
      </c>
      <c r="D11" s="22"/>
    </row>
    <row r="12" spans="1:5" ht="14.45" x14ac:dyDescent="0.35">
      <c r="B12" s="20"/>
    </row>
    <row r="13" spans="1:5" ht="29.1" x14ac:dyDescent="0.35">
      <c r="B13" s="34" t="s">
        <v>25</v>
      </c>
      <c r="C13" s="35" t="s">
        <v>92</v>
      </c>
      <c r="D13" s="36">
        <v>0.3</v>
      </c>
    </row>
    <row r="14" spans="1:5" ht="14.45" x14ac:dyDescent="0.35">
      <c r="B14" s="43" t="s">
        <v>91</v>
      </c>
      <c r="C14" s="19" t="s">
        <v>84</v>
      </c>
      <c r="D14" s="37" t="e">
        <f>D13*INDEX($E$4:$E$8,MATCH(B14,$D$4:$D$8,0),1)</f>
        <v>#VALUE!</v>
      </c>
    </row>
    <row r="15" spans="1:5" ht="75" customHeight="1" x14ac:dyDescent="0.35">
      <c r="B15" s="38" t="s">
        <v>51</v>
      </c>
      <c r="C15" s="55"/>
      <c r="D15" s="5" t="e">
        <f>IF(D14=0,1,"")</f>
        <v>#VALUE!</v>
      </c>
    </row>
    <row r="17" spans="2:4" ht="43.5" x14ac:dyDescent="0.35">
      <c r="B17" s="34" t="s">
        <v>26</v>
      </c>
      <c r="C17" s="35" t="s">
        <v>123</v>
      </c>
      <c r="D17" s="36">
        <v>0.2</v>
      </c>
    </row>
    <row r="18" spans="2:4" ht="14.45" x14ac:dyDescent="0.35">
      <c r="B18" s="43" t="s">
        <v>91</v>
      </c>
      <c r="C18" s="19" t="s">
        <v>84</v>
      </c>
      <c r="D18" s="39" t="e">
        <f>D17*INDEX($E$4:$E$8,MATCH(B18,$D$4:$D$8,0),1)</f>
        <v>#VALUE!</v>
      </c>
    </row>
    <row r="19" spans="2:4" ht="72.599999999999994" customHeight="1" x14ac:dyDescent="0.35">
      <c r="B19" s="38" t="s">
        <v>51</v>
      </c>
      <c r="C19" s="55"/>
      <c r="D19" s="5" t="e">
        <f>IF(D18=0,1,"")</f>
        <v>#VALUE!</v>
      </c>
    </row>
    <row r="21" spans="2:4" ht="14.45" x14ac:dyDescent="0.35">
      <c r="B21" s="34" t="s">
        <v>27</v>
      </c>
      <c r="C21" s="35" t="s">
        <v>101</v>
      </c>
      <c r="D21" s="36">
        <v>0.15</v>
      </c>
    </row>
    <row r="22" spans="2:4" ht="14.45" x14ac:dyDescent="0.35">
      <c r="B22" s="43" t="s">
        <v>91</v>
      </c>
      <c r="C22" s="19" t="s">
        <v>84</v>
      </c>
      <c r="D22" s="39" t="e">
        <f>D21*INDEX($E$4:$E$8,MATCH(B22,$D$4:$D$8,0),1)</f>
        <v>#VALUE!</v>
      </c>
    </row>
    <row r="23" spans="2:4" ht="78.599999999999994" customHeight="1" x14ac:dyDescent="0.35">
      <c r="B23" s="38" t="s">
        <v>51</v>
      </c>
      <c r="C23" s="55"/>
      <c r="D23" s="5" t="e">
        <f>IF(D22=0,1,"")</f>
        <v>#VALUE!</v>
      </c>
    </row>
    <row r="25" spans="2:4" ht="14.45" x14ac:dyDescent="0.35">
      <c r="B25" s="34" t="s">
        <v>28</v>
      </c>
      <c r="C25" s="35" t="s">
        <v>102</v>
      </c>
      <c r="D25" s="36">
        <v>0.15</v>
      </c>
    </row>
    <row r="26" spans="2:4" ht="14.45" x14ac:dyDescent="0.35">
      <c r="B26" s="43" t="s">
        <v>91</v>
      </c>
      <c r="C26" s="19" t="s">
        <v>84</v>
      </c>
      <c r="D26" s="39" t="e">
        <f>D25*INDEX($E$4:$E$8,MATCH(B26,$D$4:$D$8,0),1)</f>
        <v>#VALUE!</v>
      </c>
    </row>
    <row r="27" spans="2:4" ht="74.099999999999994" customHeight="1" x14ac:dyDescent="0.35">
      <c r="B27" s="38" t="s">
        <v>51</v>
      </c>
      <c r="C27" s="55"/>
      <c r="D27" s="5" t="e">
        <f>IF(D26=0,1,"")</f>
        <v>#VALUE!</v>
      </c>
    </row>
    <row r="29" spans="2:4" ht="14.45" x14ac:dyDescent="0.35">
      <c r="B29" s="34" t="s">
        <v>29</v>
      </c>
      <c r="C29" s="35" t="s">
        <v>103</v>
      </c>
      <c r="D29" s="36">
        <v>0.1</v>
      </c>
    </row>
    <row r="30" spans="2:4" ht="14.45" x14ac:dyDescent="0.35">
      <c r="B30" s="43" t="s">
        <v>91</v>
      </c>
      <c r="C30" s="19" t="s">
        <v>84</v>
      </c>
      <c r="D30" s="39" t="e">
        <f>D29*INDEX($E$4:$E$8,MATCH(B30,$D$4:$D$8,0),1)</f>
        <v>#VALUE!</v>
      </c>
    </row>
    <row r="31" spans="2:4" ht="74.099999999999994" customHeight="1" x14ac:dyDescent="0.35">
      <c r="B31" s="38" t="s">
        <v>51</v>
      </c>
      <c r="C31" s="55"/>
      <c r="D31" s="5" t="e">
        <f>IF(D30=0,1,"")</f>
        <v>#VALUE!</v>
      </c>
    </row>
    <row r="33" spans="2:4" x14ac:dyDescent="0.25">
      <c r="B33" s="34" t="s">
        <v>100</v>
      </c>
      <c r="C33" s="35" t="s">
        <v>104</v>
      </c>
      <c r="D33" s="36">
        <v>0.1</v>
      </c>
    </row>
    <row r="34" spans="2:4" x14ac:dyDescent="0.25">
      <c r="B34" s="43" t="s">
        <v>91</v>
      </c>
      <c r="C34" s="19" t="s">
        <v>84</v>
      </c>
      <c r="D34" s="39" t="e">
        <f>D33*INDEX($E$4:$E$8,MATCH(B34,$D$4:$D$8,0),1)</f>
        <v>#VALUE!</v>
      </c>
    </row>
    <row r="35" spans="2:4" ht="78.599999999999994" customHeight="1" x14ac:dyDescent="0.25">
      <c r="B35" s="38" t="s">
        <v>51</v>
      </c>
      <c r="C35" s="55"/>
      <c r="D35" s="5" t="e">
        <f>IF(D34=0,1,"")</f>
        <v>#VALUE!</v>
      </c>
    </row>
    <row r="37" spans="2:4" ht="15.75" x14ac:dyDescent="0.25">
      <c r="C37" s="40" t="s">
        <v>105</v>
      </c>
      <c r="D37" s="41" t="e">
        <f>SUM(D14,D18,D22,D26,D30,D34)</f>
        <v>#VALUE!</v>
      </c>
    </row>
    <row r="38" spans="2:4" ht="15.75" x14ac:dyDescent="0.25">
      <c r="C38" s="40" t="s">
        <v>106</v>
      </c>
      <c r="D38" s="42" t="e">
        <f>SUM(D15,D19,D23,D27,D31,D35)</f>
        <v>#VALUE!</v>
      </c>
    </row>
    <row r="39" spans="2:4" ht="15" customHeight="1" x14ac:dyDescent="0.25">
      <c r="C39" s="5" t="s">
        <v>99</v>
      </c>
    </row>
    <row r="40" spans="2:4" ht="14.45" hidden="1" x14ac:dyDescent="0.35"/>
    <row r="41" spans="2:4" ht="14.45" hidden="1" x14ac:dyDescent="0.35"/>
    <row r="42" spans="2:4" ht="14.45" hidden="1" x14ac:dyDescent="0.35"/>
    <row r="43" spans="2:4" ht="14.45" hidden="1" x14ac:dyDescent="0.35"/>
  </sheetData>
  <sheetProtection password="DF3A" sheet="1" objects="1" scenarios="1" formatColumns="0" formatRows="0" selectLockedCells="1"/>
  <conditionalFormatting sqref="B34 B30 B26 B22 B18 B14">
    <cfRule type="cellIs" dxfId="4" priority="5" operator="equal">
      <formula>"Select score"</formula>
    </cfRule>
  </conditionalFormatting>
  <conditionalFormatting sqref="B14 B18 B22 B26 B30 B34">
    <cfRule type="cellIs" dxfId="3" priority="1" operator="equal">
      <formula>"Unacceptable"</formula>
    </cfRule>
    <cfRule type="cellIs" dxfId="2" priority="2" operator="equal">
      <formula>"Fair"</formula>
    </cfRule>
    <cfRule type="cellIs" dxfId="1" priority="3" operator="equal">
      <formula>"Good"</formula>
    </cfRule>
    <cfRule type="cellIs" dxfId="0" priority="4" operator="equal">
      <formula>"Excellent"</formula>
    </cfRule>
  </conditionalFormatting>
  <dataValidations count="1">
    <dataValidation type="list" allowBlank="1" showInputMessage="1" showErrorMessage="1" errorTitle="Error" error="Value not in dropdown list" promptTitle="Score" prompt="Please select from dropdown list" sqref="B14 B18 B22 B26 B30 B34">
      <formula1>$D$4:$D$8</formula1>
    </dataValidation>
  </dataValidations>
  <pageMargins left="1.1023622047244095" right="0.31496062992125984" top="0.35433070866141736" bottom="0.35433070866141736" header="0" footer="0"/>
  <pageSetup scale="7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Proposal Outline</vt:lpstr>
      <vt:lpstr>2- Logic Model</vt:lpstr>
      <vt:lpstr>3- Applicants</vt:lpstr>
      <vt:lpstr>2015-2016 GTI participants</vt:lpstr>
      <vt:lpstr>4- Participants</vt:lpstr>
      <vt:lpstr>5- Venue and Logistics</vt:lpstr>
      <vt:lpstr>6- Budget</vt:lpstr>
      <vt:lpstr>Reviewer use 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Borisenko</dc:creator>
  <cp:lastModifiedBy>Fabiana</cp:lastModifiedBy>
  <cp:lastPrinted>2017-10-27T18:12:37Z</cp:lastPrinted>
  <dcterms:created xsi:type="dcterms:W3CDTF">2017-09-11T20:47:31Z</dcterms:created>
  <dcterms:modified xsi:type="dcterms:W3CDTF">2017-11-09T15:59:31Z</dcterms:modified>
</cp:coreProperties>
</file>